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ojdynskam\Desktop\WOJDYNSKA\WAŻNE\Publikacje 2019\ROCZNIK-2019\Tablice Excel-Rocznik\"/>
    </mc:Choice>
  </mc:AlternateContent>
  <bookViews>
    <workbookView xWindow="0" yWindow="0" windowWidth="28800" windowHeight="13935" activeTab="1"/>
  </bookViews>
  <sheets>
    <sheet name="Spis tablic" sheetId="65" r:id="rId1"/>
    <sheet name="Tabl. 1 (34)" sheetId="40" r:id="rId2"/>
    <sheet name="Tabl. 2 (35)" sheetId="62" r:id="rId3"/>
    <sheet name="Tabl. 3 (36)" sheetId="63" r:id="rId4"/>
    <sheet name="Tabl. 4 (37)" sheetId="35" r:id="rId5"/>
    <sheet name="Tabl. 5 (38)" sheetId="64" r:id="rId6"/>
  </sheets>
  <definedNames>
    <definedName name="_xlnm.Print_Area" localSheetId="0">'Spis tablic'!$A$1:$K$18</definedName>
    <definedName name="_xlnm.Print_Area" localSheetId="1">'Tabl. 1 (34)'!$A$1:$G$19</definedName>
    <definedName name="_xlnm.Print_Area" localSheetId="2">'Tabl. 2 (35)'!$A$1:$L$24</definedName>
    <definedName name="_xlnm.Print_Area" localSheetId="3">'Tabl. 3 (36)'!$A$1:$J$20</definedName>
    <definedName name="_xlnm.Print_Area" localSheetId="4">'Tabl. 4 (37)'!$A$1:$G$42</definedName>
    <definedName name="_xlnm.Print_Area" localSheetId="5">'Tabl. 5 (38)'!$A$1:$K$18</definedName>
  </definedNames>
  <calcPr calcId="162913"/>
</workbook>
</file>

<file path=xl/calcChain.xml><?xml version="1.0" encoding="utf-8"?>
<calcChain xmlns="http://schemas.openxmlformats.org/spreadsheetml/2006/main">
  <c r="B24" i="35" l="1"/>
  <c r="B39" i="35" l="1"/>
  <c r="B34" i="35"/>
  <c r="B33" i="35"/>
  <c r="B32" i="35"/>
  <c r="B31" i="35"/>
  <c r="B30" i="35"/>
  <c r="B21" i="35"/>
  <c r="B20" i="35"/>
  <c r="B19" i="35"/>
  <c r="B18" i="35"/>
  <c r="B17" i="35"/>
  <c r="B14" i="35"/>
  <c r="B13" i="35"/>
</calcChain>
</file>

<file path=xl/sharedStrings.xml><?xml version="1.0" encoding="utf-8"?>
<sst xmlns="http://schemas.openxmlformats.org/spreadsheetml/2006/main" count="250" uniqueCount="147">
  <si>
    <t>and more</t>
  </si>
  <si>
    <t>Poniżej 50000</t>
  </si>
  <si>
    <t>W tym kobiety</t>
  </si>
  <si>
    <t>Of which women</t>
  </si>
  <si>
    <t>60 lat i więcej</t>
  </si>
  <si>
    <t>60 and more</t>
  </si>
  <si>
    <t>Wyższe</t>
  </si>
  <si>
    <t>Zasadnicze zawodowe</t>
  </si>
  <si>
    <t>Tertiary</t>
  </si>
  <si>
    <t>Basic vocational</t>
  </si>
  <si>
    <t>Specjaliści</t>
  </si>
  <si>
    <t>Technicy i inny średni personel</t>
  </si>
  <si>
    <t>Pracownicy biurowi</t>
  </si>
  <si>
    <t>Rolnicy, ogrodnicy, leśnicy i rybacy</t>
  </si>
  <si>
    <t>Robotnicy przemysłowi i rzemieślnicy</t>
  </si>
  <si>
    <t>Siły zbrojne</t>
  </si>
  <si>
    <t>Professionals</t>
  </si>
  <si>
    <t>Craft and related trades workers</t>
  </si>
  <si>
    <t>Elementary occupations</t>
  </si>
  <si>
    <t>Administracja państwowa</t>
  </si>
  <si>
    <t>Administracja samorządu terytorialnego</t>
  </si>
  <si>
    <t>gminy i miasta na prawach powiatu</t>
  </si>
  <si>
    <t>powiaty</t>
  </si>
  <si>
    <t>województwo</t>
  </si>
  <si>
    <t>State administration</t>
  </si>
  <si>
    <t>gminas and cities with powiat status</t>
  </si>
  <si>
    <t xml:space="preserve">powiats </t>
  </si>
  <si>
    <t>WYSZCZEGÓLNIENIE</t>
  </si>
  <si>
    <t>SPECIFICATION</t>
  </si>
  <si>
    <t>O G Ó Ł E M</t>
  </si>
  <si>
    <t>T O T A L</t>
  </si>
  <si>
    <t>w tym:</t>
  </si>
  <si>
    <t>of which:</t>
  </si>
  <si>
    <t>Powiaty</t>
  </si>
  <si>
    <t>Miasta na prawach powiatu</t>
  </si>
  <si>
    <t>Gminy</t>
  </si>
  <si>
    <t>miejskie</t>
  </si>
  <si>
    <t>miejsko-wiejskie</t>
  </si>
  <si>
    <t>wiejskie</t>
  </si>
  <si>
    <t>Miasta</t>
  </si>
  <si>
    <t>Powiats</t>
  </si>
  <si>
    <t>Cities with powiat status</t>
  </si>
  <si>
    <t>Gminas</t>
  </si>
  <si>
    <t>urban</t>
  </si>
  <si>
    <t>urban-rural</t>
  </si>
  <si>
    <t>rural</t>
  </si>
  <si>
    <t>Towns</t>
  </si>
  <si>
    <t>Poniżej 2500</t>
  </si>
  <si>
    <t xml:space="preserve">Below </t>
  </si>
  <si>
    <t>Pracownicy usług i sprzedawcy</t>
  </si>
  <si>
    <t>Rural localities</t>
  </si>
  <si>
    <t>Miejscowości wiejskie</t>
  </si>
  <si>
    <t>Sołectwa</t>
  </si>
  <si>
    <t>Village administrator’s offices</t>
  </si>
  <si>
    <t>Managers</t>
  </si>
  <si>
    <t>Service and sales workers</t>
  </si>
  <si>
    <t>Gimnazjalne i podstawowe</t>
  </si>
  <si>
    <t>Lower secondary and primary</t>
  </si>
  <si>
    <t>Policealne i średnie</t>
  </si>
  <si>
    <t>Post-secondary and secondary</t>
  </si>
  <si>
    <t>Clerical support workers</t>
  </si>
  <si>
    <t>Armed forces occupations</t>
  </si>
  <si>
    <t>100000 i więcej</t>
  </si>
  <si>
    <t>150000 i więcej</t>
  </si>
  <si>
    <t xml:space="preserve">    2500-   4999</t>
  </si>
  <si>
    <t xml:space="preserve">    5000-   7499</t>
  </si>
  <si>
    <t xml:space="preserve">    7500-   9999</t>
  </si>
  <si>
    <r>
      <t xml:space="preserve">  15000- </t>
    </r>
    <r>
      <rPr>
        <sz val="4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19999</t>
    </r>
  </si>
  <si>
    <r>
      <t xml:space="preserve">  20000- </t>
    </r>
    <r>
      <rPr>
        <sz val="4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39999</t>
    </r>
  </si>
  <si>
    <r>
      <t xml:space="preserve">  40000- </t>
    </r>
    <r>
      <rPr>
        <sz val="4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99999</t>
    </r>
  </si>
  <si>
    <r>
      <t xml:space="preserve">  50000- </t>
    </r>
    <r>
      <rPr>
        <sz val="4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74999</t>
    </r>
  </si>
  <si>
    <r>
      <t xml:space="preserve">  75000- </t>
    </r>
    <r>
      <rPr>
        <sz val="4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99999</t>
    </r>
  </si>
  <si>
    <t>100000-149999</t>
  </si>
  <si>
    <t>18-29 lat</t>
  </si>
  <si>
    <t>30-39</t>
  </si>
  <si>
    <t>40-49</t>
  </si>
  <si>
    <t>50-59</t>
  </si>
  <si>
    <t xml:space="preserve">18-29 </t>
  </si>
  <si>
    <t>Local government administration</t>
  </si>
  <si>
    <t>Operatorzy i monterzy maszyn i urządzeń</t>
  </si>
  <si>
    <t>Technicians and associate professionals</t>
  </si>
  <si>
    <t>Skilled agricultural, forestry and fishery workers</t>
  </si>
  <si>
    <t xml:space="preserve">Plant and machine operators, and assemblers </t>
  </si>
  <si>
    <t>5,0-19,9</t>
  </si>
  <si>
    <t>20,0-49,9</t>
  </si>
  <si>
    <t>50,0-99,9</t>
  </si>
  <si>
    <t>100,0-149,9</t>
  </si>
  <si>
    <t>150,0-199,9</t>
  </si>
  <si>
    <t>200,0-249,9</t>
  </si>
  <si>
    <t>250,0-299,9</t>
  </si>
  <si>
    <t>50,0-299,9</t>
  </si>
  <si>
    <t>300,0-499,9</t>
  </si>
  <si>
    <t>500,0-999,9</t>
  </si>
  <si>
    <t>1000,0-1499,9</t>
  </si>
  <si>
    <t>1500,0-1999,9</t>
  </si>
  <si>
    <t xml:space="preserve">  10000-  14999</t>
  </si>
  <si>
    <t>Pracownicy wykonujący prace proste</t>
  </si>
  <si>
    <t>Przedstawiciele władz publicznych, wyżsi urzędnicy i kierownicy</t>
  </si>
  <si>
    <t>III.  PODZIAŁ ADMINISTRACYJNY I SAMORZĄD TERYTORIALNY</t>
  </si>
  <si>
    <t>ADMINISTRATIVE DIVISION AND TERRITORIAL GOVERNMENT</t>
  </si>
  <si>
    <t xml:space="preserve">                    ADMINISTRATIVE UNITS OF VOIVODSHIP</t>
  </si>
  <si>
    <t xml:space="preserve">                    GMINAS IN 2018</t>
  </si>
  <si>
    <t xml:space="preserve">                    POWIATS AND CITIES WITH POWIAT STATUS IN 2018</t>
  </si>
  <si>
    <t xml:space="preserve">                    COUNCILLORS OF ORGANS OF LOCAL GOVERNMENT UNITS IN 2018</t>
  </si>
  <si>
    <t xml:space="preserve">                    PAID EMPLOYMENT, WAGES AND SALARIES IN THE PUBLIC ADMINISTRATION</t>
  </si>
  <si>
    <t>WEDŁUG WIEKU</t>
  </si>
  <si>
    <t>BY AGE</t>
  </si>
  <si>
    <t>WEDŁUG POZIOMU WYKSZTAŁCENIA</t>
  </si>
  <si>
    <t>BY EDUCATIONAL LEVEL</t>
  </si>
  <si>
    <r>
      <t>WEDŁUG GRUP ZAWODÓW</t>
    </r>
    <r>
      <rPr>
        <vertAlign val="superscript"/>
        <sz val="10"/>
        <rFont val="Arial"/>
        <family val="2"/>
        <charset val="238"/>
      </rPr>
      <t xml:space="preserve"> b</t>
    </r>
  </si>
  <si>
    <r>
      <t>POWRÓT/</t>
    </r>
    <r>
      <rPr>
        <b/>
        <sz val="10"/>
        <color theme="1" tint="0.34998626667073579"/>
        <rFont val="Arial"/>
        <family val="2"/>
        <charset val="238"/>
      </rPr>
      <t>BACK</t>
    </r>
  </si>
  <si>
    <r>
      <t xml:space="preserve">GRUPY GMIN WEDŁUG LICZBY LUDNOŚCI
</t>
    </r>
    <r>
      <rPr>
        <sz val="10"/>
        <color theme="1" tint="0.34998626667073579"/>
        <rFont val="Arial"/>
        <family val="2"/>
        <charset val="238"/>
      </rPr>
      <t>GROUPS OF GMINAS BY NUMBER OF POPULATION</t>
    </r>
  </si>
  <si>
    <r>
      <t xml:space="preserve">O powierzchni   </t>
    </r>
    <r>
      <rPr>
        <i/>
        <sz val="10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 xml:space="preserve">Area </t>
    </r>
  </si>
  <si>
    <r>
      <t xml:space="preserve">Ogółem
</t>
    </r>
    <r>
      <rPr>
        <sz val="10"/>
        <color theme="1" tint="0.34998626667073579"/>
        <rFont val="Arial"/>
        <family val="2"/>
        <charset val="238"/>
      </rPr>
      <t>Total</t>
    </r>
  </si>
  <si>
    <r>
      <t>poniżej 5,0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
</t>
    </r>
    <r>
      <rPr>
        <sz val="10"/>
        <color theme="1" tint="0.34998626667073579"/>
        <rFont val="Arial"/>
        <family val="2"/>
        <charset val="238"/>
      </rPr>
      <t>below</t>
    </r>
  </si>
  <si>
    <r>
      <t>300,0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i więcej
</t>
    </r>
    <r>
      <rPr>
        <sz val="10"/>
        <color theme="1" tint="0.34998626667073579"/>
        <rFont val="Arial"/>
        <family val="2"/>
        <charset val="238"/>
      </rPr>
      <t>and more</t>
    </r>
  </si>
  <si>
    <r>
      <t xml:space="preserve">GRUPY POWIATÓW I MIAST NA PRAWACH POWIATU WEDŁUG LICZBY LUDNOŚCI
</t>
    </r>
    <r>
      <rPr>
        <sz val="10"/>
        <color theme="1" tint="0.34998626667073579"/>
        <rFont val="Arial"/>
        <family val="2"/>
        <charset val="238"/>
      </rPr>
      <t>GROUPS OF POWIATS AND CITIES WITH POWIAT STATUS BY NUMBER OF POPULATION</t>
    </r>
  </si>
  <si>
    <r>
      <t xml:space="preserve">O powierzchni   </t>
    </r>
    <r>
      <rPr>
        <i/>
        <sz val="10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>Area</t>
    </r>
  </si>
  <si>
    <r>
      <t>poniżej 50,0 km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color theme="1" tint="0.34998626667073579"/>
        <rFont val="Arial"/>
        <family val="2"/>
        <charset val="238"/>
      </rPr>
      <t>below</t>
    </r>
  </si>
  <si>
    <r>
      <t>2000,0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i więcej
</t>
    </r>
    <r>
      <rPr>
        <sz val="10"/>
        <color theme="1" tint="0.34998626667073579"/>
        <rFont val="Arial"/>
        <family val="2"/>
        <charset val="238"/>
      </rPr>
      <t>and more</t>
    </r>
  </si>
  <si>
    <r>
      <t>BY OCCUPATIONAL GROUPS</t>
    </r>
    <r>
      <rPr>
        <vertAlign val="superscript"/>
        <sz val="10"/>
        <color theme="1" tint="0.34998626667073579"/>
        <rFont val="Arial"/>
        <family val="2"/>
        <charset val="238"/>
      </rPr>
      <t xml:space="preserve"> b</t>
    </r>
  </si>
  <si>
    <r>
      <t>rad gmin</t>
    </r>
    <r>
      <rPr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gmina councils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</si>
  <si>
    <r>
      <t>rad miast w miastach na prawach powiatu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city councils in cities with powiat status  </t>
    </r>
  </si>
  <si>
    <r>
      <t xml:space="preserve">rad powiatów
</t>
    </r>
    <r>
      <rPr>
        <sz val="10"/>
        <color theme="1" tint="0.34998626667073579"/>
        <rFont val="Arial"/>
        <family val="2"/>
        <charset val="238"/>
      </rPr>
      <t>powiat councils</t>
    </r>
  </si>
  <si>
    <r>
      <t xml:space="preserve">sejmiku wojewódzkiego
</t>
    </r>
    <r>
      <rPr>
        <sz val="10"/>
        <color theme="1" tint="0.34998626667073579"/>
        <rFont val="Arial"/>
        <family val="2"/>
        <charset val="238"/>
      </rPr>
      <t>voivodship regional council</t>
    </r>
  </si>
  <si>
    <r>
      <t xml:space="preserve">Radni   </t>
    </r>
    <r>
      <rPr>
        <sz val="10"/>
        <color theme="1" tint="0.34998626667073579"/>
        <rFont val="Arial"/>
        <family val="2"/>
        <charset val="238"/>
      </rPr>
      <t xml:space="preserve"> Councillors of</t>
    </r>
  </si>
  <si>
    <r>
      <t xml:space="preserve">przeciętne zatrudnienie
</t>
    </r>
    <r>
      <rPr>
        <sz val="10"/>
        <color theme="1" tint="0.34998626667073579"/>
        <rFont val="Arial"/>
        <family val="2"/>
        <charset val="238"/>
      </rPr>
      <t>average employment</t>
    </r>
  </si>
  <si>
    <t>-</t>
  </si>
  <si>
    <t xml:space="preserve">                           Stan w dniu 31 grudnia</t>
  </si>
  <si>
    <t xml:space="preserve">                          As of 31st December</t>
  </si>
  <si>
    <t xml:space="preserve">                           As of 31st December</t>
  </si>
  <si>
    <r>
      <t>przeciętne miesięczne wynagrodzenia brutto</t>
    </r>
    <r>
      <rPr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 w zł
</t>
    </r>
    <r>
      <rPr>
        <sz val="10"/>
        <color theme="1" tint="0.34998626667073579"/>
        <rFont val="Arial"/>
        <family val="2"/>
        <charset val="238"/>
      </rPr>
      <t xml:space="preserve">average monthly gross wages and salaries </t>
    </r>
    <r>
      <rPr>
        <vertAlign val="superscript"/>
        <sz val="10"/>
        <color theme="1" tint="0.34998626667073579"/>
        <rFont val="Arial"/>
        <family val="2"/>
        <charset val="238"/>
      </rPr>
      <t>a</t>
    </r>
    <r>
      <rPr>
        <sz val="10"/>
        <color theme="1" tint="0.34998626667073579"/>
        <rFont val="Arial"/>
        <family val="2"/>
        <charset val="238"/>
      </rPr>
      <t xml:space="preserve"> in PLN</t>
    </r>
  </si>
  <si>
    <r>
      <t xml:space="preserve">TABL. 1 (34). </t>
    </r>
    <r>
      <rPr>
        <b/>
        <sz val="10"/>
        <rFont val="Arial"/>
        <family val="2"/>
        <charset val="238"/>
      </rPr>
      <t>JEDNOSTKI ADMINISTRACYJNE WOJEWÓDZTWA</t>
    </r>
  </si>
  <si>
    <r>
      <t xml:space="preserve">TABL. 2 (35). </t>
    </r>
    <r>
      <rPr>
        <b/>
        <sz val="10"/>
        <rFont val="Arial"/>
        <family val="2"/>
        <charset val="238"/>
      </rPr>
      <t>GMINY W 2018 R.</t>
    </r>
  </si>
  <si>
    <r>
      <t xml:space="preserve">TABL. 3 (36). </t>
    </r>
    <r>
      <rPr>
        <b/>
        <sz val="10"/>
        <rFont val="Arial"/>
        <family val="2"/>
        <charset val="238"/>
      </rPr>
      <t xml:space="preserve">POWIATY I MIASTA NA PRAWACH POWIATU W 2018 R. </t>
    </r>
  </si>
  <si>
    <r>
      <t xml:space="preserve">TABL. 4 (37). </t>
    </r>
    <r>
      <rPr>
        <b/>
        <sz val="10"/>
        <rFont val="Arial"/>
        <family val="2"/>
        <charset val="238"/>
      </rPr>
      <t>RADNI ORGANÓW JEDNOSTEK SAMORZĄDU TERYTORIALNEGO W 2018 R.</t>
    </r>
  </si>
  <si>
    <r>
      <t xml:space="preserve">TABL. 5 (38). </t>
    </r>
    <r>
      <rPr>
        <b/>
        <sz val="10"/>
        <rFont val="Arial"/>
        <family val="2"/>
        <charset val="238"/>
      </rPr>
      <t>ZATRUDNIENIE I WYNAGRODZENIA W ADMINISTRACJI PUBLICZNEJ</t>
    </r>
  </si>
  <si>
    <t>TABL. 1 (34). JEDNOSTKI ADMINISTRACYJNE WOJEWÓDZTWA</t>
  </si>
  <si>
    <t>TABL. 2 (35). GMINY W 2018 R.</t>
  </si>
  <si>
    <t xml:space="preserve">TABL. 3 (36). POWIATY I MIASTA NA PRAWACH POWIATU W 2018 R. </t>
  </si>
  <si>
    <t>TABL. 4 (37). RADNI ORGANÓW JEDNOSTEK SAMORZĄDU TERYTORIALNEGO W 2018 R.</t>
  </si>
  <si>
    <t>TABL. 5 (38). ZATRUDNIENIE I WYNAGRODZENIA W ADMINISTRACJI PUBLICZNEJ</t>
  </si>
  <si>
    <t xml:space="preserve">a Patrz uwagi ogólne działu „Wynagrodzenia. Świadczenia z ubezpieczeń społecznych”, ust. 2 na str. 152.   </t>
  </si>
  <si>
    <t>a See general notes to the chapter “Wages and salaries. Social security benefits”, item  2 on page 152.</t>
  </si>
  <si>
    <t xml:space="preserve">   a Excluding councillors of city councils in cities with powiat status.   b See general notes, item 3 on page 79; in the division by occupational groups, data do not include unemployed, not working and studying councillors; retirees and pensioners are classified by occupation performed before taking retirement or other pension. </t>
  </si>
  <si>
    <r>
      <t xml:space="preserve">   a Bez radnych rad miast na prawach powiatu.   b Patrz uwagi ogólne, ust. 3 na str. 79; w podziale według grup zawodów nie uwzględniono radnych będących bezrobotnymi, niepracującymi i uczącymi się; emeryci i renciści ujmowani są według zawodu wykonywanego przed przejściem na emeryturę lub rentę. </t>
    </r>
    <r>
      <rPr>
        <i/>
        <strike/>
        <sz val="10"/>
        <color indexed="10"/>
        <rFont val="Cambria"/>
        <family val="1"/>
        <charset val="238"/>
      </rPr>
      <t/>
    </r>
  </si>
  <si>
    <t xml:space="preserve">Voivodship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</si>
</sst>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@\ *."/>
    <numFmt numFmtId="165" formatCode="0.0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sz val="4"/>
      <name val="Arial"/>
      <family val="2"/>
      <charset val="238"/>
    </font>
    <font>
      <i/>
      <strike/>
      <sz val="10"/>
      <color indexed="10"/>
      <name val="Cambria"/>
      <family val="1"/>
      <charset val="238"/>
    </font>
    <font>
      <i/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b/>
      <sz val="10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3" fillId="0" borderId="0" applyFill="0" applyBorder="0" applyProtection="0"/>
    <xf numFmtId="164" fontId="1" fillId="0" borderId="1" applyFill="0" applyBorder="0" applyProtection="0"/>
    <xf numFmtId="164" fontId="13" fillId="0" borderId="1" applyFill="0" applyBorder="0" applyProtection="0"/>
    <xf numFmtId="164" fontId="7" fillId="0" borderId="1" applyFill="0" applyBorder="0" applyProtection="0"/>
    <xf numFmtId="164" fontId="14" fillId="0" borderId="1" applyFill="0" applyBorder="0" applyProtection="0"/>
    <xf numFmtId="0" fontId="3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3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4" fillId="0" borderId="0" applyFill="0" applyBorder="0" applyProtection="0">
      <alignment horizontal="left" indent="1"/>
    </xf>
    <xf numFmtId="0" fontId="3" fillId="0" borderId="0" applyFill="0" applyBorder="0" applyProtection="0">
      <alignment horizontal="left" indent="2"/>
    </xf>
    <xf numFmtId="164" fontId="1" fillId="0" borderId="1" applyNumberFormat="0" applyFill="0" applyBorder="0" applyProtection="0">
      <alignment horizontal="left" indent="2"/>
    </xf>
    <xf numFmtId="164" fontId="13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14" fillId="0" borderId="1" applyNumberFormat="0" applyFill="0" applyBorder="0" applyProtection="0">
      <alignment horizontal="left" indent="2"/>
    </xf>
    <xf numFmtId="0" fontId="1" fillId="0" borderId="2">
      <alignment vertical="center" wrapText="1"/>
    </xf>
    <xf numFmtId="0" fontId="13" fillId="0" borderId="2">
      <alignment vertical="center" wrapText="1"/>
    </xf>
    <xf numFmtId="0" fontId="7" fillId="0" borderId="2">
      <alignment vertical="center" wrapText="1"/>
    </xf>
    <xf numFmtId="0" fontId="14" fillId="0" borderId="2">
      <alignment vertical="center" wrapText="1"/>
    </xf>
    <xf numFmtId="0" fontId="1" fillId="0" borderId="0">
      <alignment horizontal="right" indent="1"/>
    </xf>
    <xf numFmtId="0" fontId="13" fillId="0" borderId="0">
      <alignment horizontal="right" indent="1"/>
    </xf>
    <xf numFmtId="0" fontId="7" fillId="0" borderId="0">
      <alignment horizontal="right" indent="1"/>
    </xf>
    <xf numFmtId="0" fontId="14" fillId="0" borderId="0">
      <alignment horizontal="right" indent="1"/>
    </xf>
    <xf numFmtId="0" fontId="1" fillId="0" borderId="0">
      <alignment horizontal="right"/>
    </xf>
    <xf numFmtId="0" fontId="13" fillId="0" borderId="0">
      <alignment horizontal="right"/>
    </xf>
    <xf numFmtId="0" fontId="7" fillId="0" borderId="0">
      <alignment horizontal="right"/>
    </xf>
    <xf numFmtId="0" fontId="14" fillId="0" borderId="0">
      <alignment horizontal="right"/>
    </xf>
    <xf numFmtId="0" fontId="5" fillId="0" borderId="0">
      <alignment horizontal="left" indent="1"/>
    </xf>
    <xf numFmtId="0" fontId="5" fillId="0" borderId="0">
      <alignment horizontal="left" indent="1"/>
    </xf>
    <xf numFmtId="0" fontId="8" fillId="0" borderId="0" applyFill="0" applyBorder="0" applyProtection="0">
      <alignment horizontal="left" indent="8"/>
    </xf>
    <xf numFmtId="0" fontId="6" fillId="0" borderId="0">
      <alignment horizontal="left" indent="8"/>
    </xf>
    <xf numFmtId="0" fontId="1" fillId="0" borderId="0" applyFill="0" applyBorder="0" applyAlignment="0" applyProtection="0">
      <alignment horizontal="left" wrapText="1"/>
    </xf>
    <xf numFmtId="0" fontId="13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4" fillId="0" borderId="0" applyFill="0" applyBorder="0" applyAlignment="0" applyProtection="0">
      <alignment horizontal="left" wrapText="1"/>
    </xf>
    <xf numFmtId="0" fontId="3" fillId="0" borderId="0">
      <alignment horizontal="left" indent="8"/>
    </xf>
    <xf numFmtId="0" fontId="15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1" xfId="0" applyFont="1" applyFill="1" applyBorder="1"/>
    <xf numFmtId="0" fontId="3" fillId="0" borderId="0" xfId="29" applyFont="1" applyFill="1">
      <alignment horizontal="left" indent="1"/>
    </xf>
    <xf numFmtId="0" fontId="2" fillId="0" borderId="4" xfId="0" applyFont="1" applyFill="1" applyBorder="1"/>
    <xf numFmtId="2" fontId="2" fillId="0" borderId="4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2" xfId="16" applyFont="1" applyFill="1" applyBorder="1" applyAlignment="1">
      <alignment horizontal="center" vertical="center"/>
    </xf>
    <xf numFmtId="0" fontId="1" fillId="0" borderId="10" xfId="16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3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1" fontId="1" fillId="0" borderId="3" xfId="0" applyNumberFormat="1" applyFont="1" applyFill="1" applyBorder="1" applyAlignment="1">
      <alignment horizontal="right"/>
    </xf>
    <xf numFmtId="1" fontId="1" fillId="0" borderId="4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inden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/>
    </xf>
    <xf numFmtId="0" fontId="1" fillId="0" borderId="3" xfId="0" applyFont="1" applyFill="1" applyBorder="1"/>
    <xf numFmtId="0" fontId="1" fillId="0" borderId="14" xfId="0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left"/>
    </xf>
    <xf numFmtId="2" fontId="2" fillId="0" borderId="3" xfId="0" applyNumberFormat="1" applyFont="1" applyFill="1" applyBorder="1"/>
    <xf numFmtId="165" fontId="1" fillId="0" borderId="0" xfId="0" applyNumberFormat="1" applyFont="1" applyFill="1"/>
    <xf numFmtId="2" fontId="1" fillId="0" borderId="4" xfId="0" applyNumberFormat="1" applyFont="1" applyFill="1" applyBorder="1" applyAlignment="1">
      <alignment horizontal="right"/>
    </xf>
    <xf numFmtId="2" fontId="1" fillId="0" borderId="3" xfId="0" applyNumberFormat="1" applyFont="1" applyFill="1" applyBorder="1"/>
    <xf numFmtId="2" fontId="1" fillId="0" borderId="3" xfId="0" applyNumberFormat="1" applyFont="1" applyFill="1" applyBorder="1" applyAlignment="1">
      <alignment horizontal="right"/>
    </xf>
    <xf numFmtId="1" fontId="1" fillId="0" borderId="0" xfId="0" applyNumberFormat="1" applyFont="1" applyFill="1"/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5" xfId="16" applyFont="1" applyFill="1" applyBorder="1" applyAlignment="1">
      <alignment horizontal="center" vertical="center" wrapText="1"/>
    </xf>
    <xf numFmtId="0" fontId="2" fillId="0" borderId="0" xfId="37" applyFont="1" applyFill="1"/>
    <xf numFmtId="0" fontId="1" fillId="0" borderId="0" xfId="0" applyFont="1" applyBorder="1" applyAlignment="1">
      <alignment horizontal="left"/>
    </xf>
    <xf numFmtId="0" fontId="16" fillId="0" borderId="5" xfId="16" applyFont="1" applyFill="1" applyBorder="1" applyAlignment="1">
      <alignment horizontal="center" vertical="center"/>
    </xf>
    <xf numFmtId="0" fontId="16" fillId="0" borderId="3" xfId="1" applyFont="1" applyFill="1" applyBorder="1"/>
    <xf numFmtId="0" fontId="16" fillId="0" borderId="3" xfId="0" applyFont="1" applyFill="1" applyBorder="1" applyAlignment="1">
      <alignment horizontal="left" indent="1"/>
    </xf>
    <xf numFmtId="0" fontId="16" fillId="0" borderId="3" xfId="6" applyFont="1" applyFill="1" applyBorder="1" applyAlignment="1">
      <alignment horizontal="left" indent="1"/>
    </xf>
    <xf numFmtId="0" fontId="16" fillId="0" borderId="3" xfId="6" applyFont="1" applyFill="1" applyBorder="1" applyAlignment="1">
      <alignment horizontal="left"/>
    </xf>
    <xf numFmtId="0" fontId="16" fillId="0" borderId="3" xfId="0" applyFont="1" applyFill="1" applyBorder="1" applyAlignment="1">
      <alignment vertical="center"/>
    </xf>
    <xf numFmtId="0" fontId="17" fillId="0" borderId="1" xfId="0" applyFont="1" applyFill="1" applyBorder="1"/>
    <xf numFmtId="0" fontId="16" fillId="0" borderId="1" xfId="0" applyFont="1" applyFill="1" applyBorder="1"/>
    <xf numFmtId="0" fontId="16" fillId="0" borderId="1" xfId="0" applyFont="1" applyFill="1" applyBorder="1" applyAlignment="1">
      <alignment horizontal="left" indent="4"/>
    </xf>
    <xf numFmtId="0" fontId="17" fillId="0" borderId="3" xfId="1" applyFont="1" applyFill="1" applyBorder="1"/>
    <xf numFmtId="0" fontId="16" fillId="0" borderId="0" xfId="1" applyFont="1" applyFill="1" applyBorder="1"/>
    <xf numFmtId="0" fontId="16" fillId="0" borderId="3" xfId="0" applyFont="1" applyFill="1" applyBorder="1" applyAlignment="1">
      <alignment horizontal="left"/>
    </xf>
    <xf numFmtId="0" fontId="16" fillId="0" borderId="3" xfId="0" applyFont="1" applyFill="1" applyBorder="1"/>
    <xf numFmtId="0" fontId="16" fillId="0" borderId="3" xfId="0" applyFont="1" applyFill="1" applyBorder="1" applyAlignment="1"/>
    <xf numFmtId="2" fontId="2" fillId="0" borderId="4" xfId="0" applyNumberFormat="1" applyFont="1" applyFill="1" applyBorder="1"/>
    <xf numFmtId="2" fontId="1" fillId="0" borderId="4" xfId="0" applyNumberFormat="1" applyFont="1" applyFill="1" applyBorder="1"/>
    <xf numFmtId="0" fontId="1" fillId="0" borderId="5" xfId="16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/>
    </xf>
    <xf numFmtId="0" fontId="2" fillId="0" borderId="3" xfId="0" applyFont="1" applyFill="1" applyBorder="1"/>
    <xf numFmtId="0" fontId="1" fillId="0" borderId="3" xfId="0" applyNumberFormat="1" applyFont="1" applyFill="1" applyBorder="1" applyAlignment="1">
      <alignment horizontal="right"/>
    </xf>
    <xf numFmtId="0" fontId="1" fillId="0" borderId="4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1" fillId="0" borderId="1" xfId="0" applyFont="1" applyFill="1" applyBorder="1" applyAlignment="1"/>
    <xf numFmtId="1" fontId="1" fillId="0" borderId="4" xfId="0" applyNumberFormat="1" applyFont="1" applyFill="1" applyBorder="1" applyAlignment="1"/>
    <xf numFmtId="0" fontId="1" fillId="0" borderId="1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/>
    <xf numFmtId="0" fontId="16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37" applyFont="1" applyFill="1" applyBorder="1" applyAlignment="1"/>
    <xf numFmtId="0" fontId="16" fillId="0" borderId="0" xfId="37" applyFont="1" applyFill="1" applyBorder="1" applyAlignment="1"/>
    <xf numFmtId="0" fontId="1" fillId="0" borderId="0" xfId="32" applyFont="1" applyFill="1" applyAlignment="1">
      <alignment horizontal="left"/>
    </xf>
    <xf numFmtId="0" fontId="6" fillId="0" borderId="0" xfId="31" applyFont="1" applyFill="1" applyAlignment="1">
      <alignment horizontal="left"/>
    </xf>
    <xf numFmtId="0" fontId="16" fillId="0" borderId="0" xfId="36" applyFont="1" applyFill="1" applyAlignment="1">
      <alignment horizontal="left"/>
    </xf>
    <xf numFmtId="0" fontId="18" fillId="0" borderId="15" xfId="30" applyFont="1" applyFill="1" applyBorder="1" applyAlignment="1">
      <alignment horizontal="left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6" fillId="0" borderId="1" xfId="12" applyNumberFormat="1" applyFont="1" applyFill="1" applyBorder="1" applyAlignment="1">
      <alignment horizontal="center" vertical="center"/>
    </xf>
    <xf numFmtId="0" fontId="16" fillId="0" borderId="0" xfId="12" applyNumberFormat="1" applyFont="1" applyFill="1" applyBorder="1" applyAlignment="1">
      <alignment horizontal="center" vertical="center"/>
    </xf>
    <xf numFmtId="0" fontId="1" fillId="0" borderId="5" xfId="16" applyFont="1" applyFill="1" applyBorder="1" applyAlignment="1">
      <alignment horizontal="center" vertical="center" wrapText="1"/>
    </xf>
    <xf numFmtId="0" fontId="1" fillId="0" borderId="11" xfId="16" applyFont="1" applyFill="1" applyBorder="1" applyAlignment="1">
      <alignment horizontal="center" vertical="center" wrapText="1"/>
    </xf>
    <xf numFmtId="0" fontId="1" fillId="0" borderId="2" xfId="16" applyFont="1" applyFill="1" applyBorder="1" applyAlignment="1">
      <alignment horizontal="center" vertical="center" wrapText="1"/>
    </xf>
    <xf numFmtId="0" fontId="18" fillId="0" borderId="0" xfId="29" applyFont="1" applyFill="1" applyAlignment="1">
      <alignment horizontal="left" wrapText="1"/>
    </xf>
    <xf numFmtId="0" fontId="1" fillId="0" borderId="0" xfId="0" applyFont="1" applyFill="1" applyAlignment="1">
      <alignment horizontal="center" vertical="center"/>
    </xf>
    <xf numFmtId="0" fontId="6" fillId="0" borderId="0" xfId="29" applyFont="1" applyFill="1" applyAlignment="1">
      <alignment horizontal="left" wrapText="1"/>
    </xf>
    <xf numFmtId="0" fontId="16" fillId="0" borderId="0" xfId="0" applyFont="1" applyFill="1" applyAlignment="1">
      <alignment horizontal="center" vertical="center"/>
    </xf>
    <xf numFmtId="0" fontId="1" fillId="0" borderId="6" xfId="16" applyFont="1" applyFill="1" applyBorder="1" applyAlignment="1">
      <alignment horizontal="center" vertical="center"/>
    </xf>
    <xf numFmtId="0" fontId="1" fillId="0" borderId="12" xfId="16" applyFont="1" applyFill="1" applyBorder="1" applyAlignment="1">
      <alignment horizontal="center" vertical="center"/>
    </xf>
    <xf numFmtId="0" fontId="16" fillId="0" borderId="8" xfId="16" applyFont="1" applyFill="1" applyBorder="1" applyAlignment="1">
      <alignment horizontal="center" vertical="center"/>
    </xf>
    <xf numFmtId="0" fontId="16" fillId="0" borderId="14" xfId="16" applyFont="1" applyFill="1" applyBorder="1" applyAlignment="1">
      <alignment horizontal="center" vertical="center"/>
    </xf>
    <xf numFmtId="0" fontId="16" fillId="0" borderId="15" xfId="36" applyFont="1" applyFill="1" applyBorder="1" applyAlignment="1">
      <alignment horizontal="left"/>
    </xf>
    <xf numFmtId="0" fontId="6" fillId="0" borderId="0" xfId="29" applyFont="1" applyFill="1" applyAlignment="1">
      <alignment horizontal="left" wrapText="1" indent="1"/>
    </xf>
    <xf numFmtId="0" fontId="18" fillId="0" borderId="0" xfId="29" applyFont="1" applyFill="1" applyAlignment="1">
      <alignment horizontal="left" wrapText="1" indent="1"/>
    </xf>
  </cellXfs>
  <cellStyles count="38">
    <cellStyle name="boczek 1 - angielski" xfId="1"/>
    <cellStyle name="boczek 1 - polski" xfId="2"/>
    <cellStyle name="boczek 1 - polski 2" xfId="3"/>
    <cellStyle name="boczek 1 - polski 2 2" xfId="4"/>
    <cellStyle name="boczek 1 - polski 3" xfId="5"/>
    <cellStyle name="boczek 2 - angielski" xfId="6"/>
    <cellStyle name="boczek 2 - polski" xfId="7"/>
    <cellStyle name="boczek 2 - polski 2" xfId="8"/>
    <cellStyle name="boczek 2 - polski 2 2" xfId="9"/>
    <cellStyle name="boczek 2 - polski 3" xfId="10"/>
    <cellStyle name="boczek 3 - angielski" xfId="11"/>
    <cellStyle name="boczek 3 - polski" xfId="12"/>
    <cellStyle name="boczek 3 - polski 2" xfId="13"/>
    <cellStyle name="boczek 3 - polski 2 2" xfId="14"/>
    <cellStyle name="boczek 3 - polski 3" xfId="15"/>
    <cellStyle name="Główka polska" xfId="16"/>
    <cellStyle name="Główka polska 2" xfId="17"/>
    <cellStyle name="Główka polska 2 2" xfId="18"/>
    <cellStyle name="Główka polska 3" xfId="19"/>
    <cellStyle name="Hiperłącze" xfId="37" builtinId="8"/>
    <cellStyle name="liczby w tablicy bez gwiazdki" xfId="20"/>
    <cellStyle name="liczby w tablicy bez gwiazdki 2" xfId="21"/>
    <cellStyle name="liczby w tablicy bez gwiazdki 2 2" xfId="22"/>
    <cellStyle name="liczby w tablicy bez gwiazdki 3" xfId="23"/>
    <cellStyle name="liczby w tablicy z gwiazdką" xfId="24"/>
    <cellStyle name="liczby w tablicy z gwiazdką 2" xfId="25"/>
    <cellStyle name="liczby w tablicy z gwiazdką 2 2" xfId="26"/>
    <cellStyle name="liczby w tablicy z gwiazdką 3" xfId="27"/>
    <cellStyle name="Normalny" xfId="0" builtinId="0"/>
    <cellStyle name="Notka - angielska" xfId="28"/>
    <cellStyle name="Notka - polska" xfId="29"/>
    <cellStyle name="Stan w dniu - angielski" xfId="30"/>
    <cellStyle name="Stan w dniu - polski" xfId="31"/>
    <cellStyle name="Tytuł tablicy - polski" xfId="32"/>
    <cellStyle name="Tytuł tablicy - polski 2" xfId="33"/>
    <cellStyle name="Tytuł tablicy - polski 2 2" xfId="34"/>
    <cellStyle name="Tytuł tablicy - polski 3" xfId="35"/>
    <cellStyle name="Tytuł tablicy angielski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8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82.140625" style="40" customWidth="1"/>
    <col min="2" max="11" width="9.140625" style="40"/>
  </cols>
  <sheetData>
    <row r="1" spans="1:11" ht="15" customHeight="1" x14ac:dyDescent="0.2">
      <c r="A1" s="68" t="s">
        <v>98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x14ac:dyDescent="0.2">
      <c r="A2" s="67" t="s">
        <v>99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x14ac:dyDescent="0.2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x14ac:dyDescent="0.2">
      <c r="A4" s="71" t="s">
        <v>137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1" x14ac:dyDescent="0.2">
      <c r="A5" s="72" t="s">
        <v>100</v>
      </c>
      <c r="B5" s="72"/>
      <c r="C5" s="72"/>
      <c r="D5" s="72"/>
      <c r="E5" s="72"/>
      <c r="F5" s="72"/>
      <c r="G5" s="72"/>
      <c r="H5" s="72"/>
      <c r="I5" s="72"/>
      <c r="J5" s="72"/>
      <c r="K5" s="72"/>
    </row>
    <row r="6" spans="1:11" x14ac:dyDescent="0.2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1" x14ac:dyDescent="0.2">
      <c r="A7" s="71" t="s">
        <v>138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1" x14ac:dyDescent="0.2">
      <c r="A8" s="72" t="s">
        <v>101</v>
      </c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11" x14ac:dyDescent="0.2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</row>
    <row r="10" spans="1:11" x14ac:dyDescent="0.2">
      <c r="A10" s="71" t="s">
        <v>139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1" x14ac:dyDescent="0.2">
      <c r="A11" s="72" t="s">
        <v>102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 x14ac:dyDescent="0.2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</row>
    <row r="13" spans="1:11" x14ac:dyDescent="0.2">
      <c r="A13" s="71" t="s">
        <v>140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</row>
    <row r="14" spans="1:11" x14ac:dyDescent="0.2">
      <c r="A14" s="72" t="s">
        <v>103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</row>
    <row r="15" spans="1:11" x14ac:dyDescent="0.2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</row>
    <row r="16" spans="1:11" x14ac:dyDescent="0.2">
      <c r="A16" s="71" t="s">
        <v>141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</row>
    <row r="17" spans="1:11" x14ac:dyDescent="0.2">
      <c r="A17" s="72" t="s">
        <v>104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</row>
    <row r="18" spans="1:11" x14ac:dyDescent="0.2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</row>
  </sheetData>
  <hyperlinks>
    <hyperlink ref="A4:A5" location="'Tabl. 1 (30)'!A1" display="TABL. 1 (30). JEDNOSTKI  ADMINISTRACYJNE  WOJEWÓDZTWA"/>
    <hyperlink ref="A7:A8" location="'Tabl. 2 (31)'!A1" display="TABL. 2 (31). GMINY  W  2016  R."/>
    <hyperlink ref="A10:A11" location="'Tabl. 3 (32)'!A1" display="TABL. 3 (32). POWIATY  I  MIASTA  NA  PRAWACH  POWIATU  W  2016  R. "/>
    <hyperlink ref="A13:A14" location="'Tabl. 4 (33)'!A1" display="TABL. 4 (33). RADNI  ORGANÓW  JEDNOSTEK  SAMORZĄDU  TERYTORIALNEGO  W  2016  R."/>
    <hyperlink ref="A16:A17" location="'Tabl. 5 (34)'!A1" display="TABL. 5 (34). ZATRUDNIENIE  I  WYNAGRODZENIA  W  ADMINISTRACJI  PUBLICZNEJ"/>
    <hyperlink ref="A4:K5" location="'Tabl. 1 (34)'!A1" display="TABL. 1 (34). JEDNOSTKI ADMINISTRACYJNE WOJEWÓDZTWA"/>
    <hyperlink ref="A7:K8" location="'Tabl. 2 (35)'!A1" display="TABL. 2 (35). GMINY W 2018 R."/>
    <hyperlink ref="A10:K11" location="'Tabl. 3 (36)'!A1" display="TABL. 3 (36). POWIATY I MIASTA NA PRAWACH POWIATU W 2018 R. "/>
    <hyperlink ref="A13:K14" location="'Tabl. 4 (37)'!A1" display="TABL. 4 (37). RADNI ORGANÓW JEDNOSTEK SAMORZĄDU TERYTORIALNEGO W 2018 R."/>
    <hyperlink ref="A16:K17" location="'Tabl. 5 (38)'!A1" display="TABL. 5 (38). ZATRUDNIENIE I WYNAGRODZENIA W ADMINISTRACJI PUBLICZNEJ"/>
  </hyperlink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8"/>
  <sheetViews>
    <sheetView tabSelected="1" zoomScaleNormal="100" zoomScaleSheetLayoutView="100" workbookViewId="0">
      <selection activeCell="A2" sqref="A2"/>
    </sheetView>
  </sheetViews>
  <sheetFormatPr defaultRowHeight="12.75" x14ac:dyDescent="0.2"/>
  <cols>
    <col min="1" max="1" width="26.85546875" style="7" customWidth="1"/>
    <col min="2" max="2" width="9.85546875" style="7" customWidth="1"/>
    <col min="3" max="3" width="9.7109375" style="7" customWidth="1"/>
    <col min="4" max="5" width="11.140625" style="7" customWidth="1"/>
    <col min="6" max="6" width="26.28515625" style="7" customWidth="1"/>
    <col min="7" max="7" width="8.5703125" style="7" customWidth="1"/>
    <col min="8" max="16384" width="9.140625" style="7"/>
  </cols>
  <sheetData>
    <row r="1" spans="1:6" x14ac:dyDescent="0.2">
      <c r="A1" s="39" t="s">
        <v>110</v>
      </c>
    </row>
    <row r="5" spans="1:6" x14ac:dyDescent="0.2">
      <c r="A5" s="73" t="s">
        <v>132</v>
      </c>
      <c r="B5" s="73"/>
      <c r="C5" s="73"/>
      <c r="D5" s="73"/>
      <c r="E5" s="73"/>
      <c r="F5" s="73"/>
    </row>
    <row r="6" spans="1:6" x14ac:dyDescent="0.2">
      <c r="A6" s="74" t="s">
        <v>128</v>
      </c>
      <c r="B6" s="74"/>
      <c r="C6" s="74"/>
      <c r="D6" s="74"/>
      <c r="E6" s="74"/>
      <c r="F6" s="74"/>
    </row>
    <row r="7" spans="1:6" x14ac:dyDescent="0.2">
      <c r="A7" s="75" t="s">
        <v>100</v>
      </c>
      <c r="B7" s="75"/>
      <c r="C7" s="75"/>
      <c r="D7" s="75"/>
      <c r="E7" s="75"/>
      <c r="F7" s="75"/>
    </row>
    <row r="8" spans="1:6" x14ac:dyDescent="0.2">
      <c r="A8" s="76" t="s">
        <v>129</v>
      </c>
      <c r="B8" s="76"/>
      <c r="C8" s="76"/>
      <c r="D8" s="76"/>
      <c r="E8" s="76"/>
      <c r="F8" s="76"/>
    </row>
    <row r="9" spans="1:6" ht="25.5" customHeight="1" x14ac:dyDescent="0.2">
      <c r="A9" s="8" t="s">
        <v>27</v>
      </c>
      <c r="B9" s="9">
        <v>2010</v>
      </c>
      <c r="C9" s="9">
        <v>2015</v>
      </c>
      <c r="D9" s="9">
        <v>2017</v>
      </c>
      <c r="E9" s="57">
        <v>2018</v>
      </c>
      <c r="F9" s="41" t="s">
        <v>28</v>
      </c>
    </row>
    <row r="10" spans="1:6" ht="16.5" customHeight="1" x14ac:dyDescent="0.2">
      <c r="A10" s="10" t="s">
        <v>33</v>
      </c>
      <c r="B10" s="11">
        <v>16</v>
      </c>
      <c r="C10" s="12">
        <v>16</v>
      </c>
      <c r="D10" s="11">
        <v>16</v>
      </c>
      <c r="E10" s="58">
        <v>16</v>
      </c>
      <c r="F10" s="42" t="s">
        <v>40</v>
      </c>
    </row>
    <row r="11" spans="1:6" x14ac:dyDescent="0.2">
      <c r="A11" s="13" t="s">
        <v>34</v>
      </c>
      <c r="B11" s="14">
        <v>4</v>
      </c>
      <c r="C11" s="15">
        <v>4</v>
      </c>
      <c r="D11" s="16">
        <v>4</v>
      </c>
      <c r="E11" s="15">
        <v>4</v>
      </c>
      <c r="F11" s="43" t="s">
        <v>41</v>
      </c>
    </row>
    <row r="12" spans="1:6" x14ac:dyDescent="0.2">
      <c r="A12" s="13" t="s">
        <v>35</v>
      </c>
      <c r="B12" s="14">
        <v>123</v>
      </c>
      <c r="C12" s="15">
        <v>123</v>
      </c>
      <c r="D12" s="14">
        <v>123</v>
      </c>
      <c r="E12" s="14">
        <v>123</v>
      </c>
      <c r="F12" s="44" t="s">
        <v>42</v>
      </c>
    </row>
    <row r="13" spans="1:6" x14ac:dyDescent="0.2">
      <c r="A13" s="17" t="s">
        <v>36</v>
      </c>
      <c r="B13" s="14">
        <v>25</v>
      </c>
      <c r="C13" s="15">
        <v>23</v>
      </c>
      <c r="D13" s="14">
        <v>22</v>
      </c>
      <c r="E13" s="14">
        <v>22</v>
      </c>
      <c r="F13" s="44" t="s">
        <v>43</v>
      </c>
    </row>
    <row r="14" spans="1:6" x14ac:dyDescent="0.2">
      <c r="A14" s="17" t="s">
        <v>38</v>
      </c>
      <c r="B14" s="14">
        <v>81</v>
      </c>
      <c r="C14" s="15">
        <v>81</v>
      </c>
      <c r="D14" s="14">
        <v>81</v>
      </c>
      <c r="E14" s="14">
        <v>81</v>
      </c>
      <c r="F14" s="44" t="s">
        <v>45</v>
      </c>
    </row>
    <row r="15" spans="1:6" x14ac:dyDescent="0.2">
      <c r="A15" s="17" t="s">
        <v>37</v>
      </c>
      <c r="B15" s="14">
        <v>17</v>
      </c>
      <c r="C15" s="15">
        <v>19</v>
      </c>
      <c r="D15" s="14">
        <v>20</v>
      </c>
      <c r="E15" s="14">
        <v>20</v>
      </c>
      <c r="F15" s="44" t="s">
        <v>44</v>
      </c>
    </row>
    <row r="16" spans="1:6" x14ac:dyDescent="0.2">
      <c r="A16" s="13" t="s">
        <v>39</v>
      </c>
      <c r="B16" s="14">
        <v>42</v>
      </c>
      <c r="C16" s="15">
        <v>42</v>
      </c>
      <c r="D16" s="14">
        <v>42</v>
      </c>
      <c r="E16" s="14">
        <v>42</v>
      </c>
      <c r="F16" s="45" t="s">
        <v>46</v>
      </c>
    </row>
    <row r="17" spans="1:7" ht="15" customHeight="1" x14ac:dyDescent="0.2">
      <c r="A17" s="18" t="s">
        <v>51</v>
      </c>
      <c r="B17" s="19">
        <v>2875</v>
      </c>
      <c r="C17" s="19">
        <v>2861</v>
      </c>
      <c r="D17" s="20">
        <v>2876</v>
      </c>
      <c r="E17" s="19">
        <v>2877</v>
      </c>
      <c r="F17" s="46" t="s">
        <v>50</v>
      </c>
      <c r="G17" s="21"/>
    </row>
    <row r="18" spans="1:7" ht="12.75" customHeight="1" x14ac:dyDescent="0.2">
      <c r="A18" s="18" t="s">
        <v>52</v>
      </c>
      <c r="B18" s="19">
        <v>1595</v>
      </c>
      <c r="C18" s="19">
        <v>1632</v>
      </c>
      <c r="D18" s="20">
        <v>1637</v>
      </c>
      <c r="E18" s="19">
        <v>1639</v>
      </c>
      <c r="F18" s="46" t="s">
        <v>53</v>
      </c>
    </row>
  </sheetData>
  <mergeCells count="4">
    <mergeCell ref="A5:F5"/>
    <mergeCell ref="A6:F6"/>
    <mergeCell ref="A7:F7"/>
    <mergeCell ref="A8:F8"/>
  </mergeCells>
  <phoneticPr fontId="4" type="noConversion"/>
  <hyperlinks>
    <hyperlink ref="A1" location="'Spis tablic'!A1" display="POWRÓT/BACK"/>
  </hyperlinks>
  <pageMargins left="0.75" right="0.75" top="1" bottom="1" header="0.5" footer="0.5"/>
  <pageSetup paperSize="9" scale="78" orientation="portrait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5"/>
  <sheetViews>
    <sheetView zoomScaleNormal="100" zoomScaleSheetLayoutView="100" workbookViewId="0">
      <selection activeCell="A2" sqref="A2"/>
    </sheetView>
  </sheetViews>
  <sheetFormatPr defaultRowHeight="12.75" x14ac:dyDescent="0.2"/>
  <cols>
    <col min="1" max="1" width="48.5703125" style="7" customWidth="1"/>
    <col min="2" max="2" width="12.140625" style="7" customWidth="1"/>
    <col min="3" max="3" width="15.42578125" style="7" customWidth="1"/>
    <col min="4" max="4" width="14" style="7" customWidth="1"/>
    <col min="5" max="5" width="13.42578125" style="7" customWidth="1"/>
    <col min="6" max="6" width="12.85546875" style="7" customWidth="1"/>
    <col min="7" max="7" width="13.5703125" style="7" customWidth="1"/>
    <col min="8" max="8" width="13" style="7" customWidth="1"/>
    <col min="9" max="9" width="13.28515625" style="7" customWidth="1"/>
    <col min="10" max="10" width="14.140625" style="7" customWidth="1"/>
    <col min="11" max="11" width="17" style="7" customWidth="1"/>
    <col min="12" max="16384" width="9.140625" style="7"/>
  </cols>
  <sheetData>
    <row r="1" spans="1:11" x14ac:dyDescent="0.2">
      <c r="A1" s="39" t="s">
        <v>110</v>
      </c>
    </row>
    <row r="5" spans="1:11" x14ac:dyDescent="0.2">
      <c r="A5" s="73" t="s">
        <v>133</v>
      </c>
      <c r="B5" s="73"/>
      <c r="C5" s="73"/>
      <c r="D5" s="73"/>
      <c r="E5" s="73"/>
      <c r="F5" s="73"/>
      <c r="G5" s="73"/>
      <c r="H5" s="73"/>
      <c r="I5" s="73"/>
      <c r="J5" s="73"/>
      <c r="K5" s="73"/>
    </row>
    <row r="6" spans="1:11" x14ac:dyDescent="0.2">
      <c r="A6" s="74" t="s">
        <v>128</v>
      </c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11" x14ac:dyDescent="0.2">
      <c r="A7" s="75" t="s">
        <v>101</v>
      </c>
      <c r="B7" s="75"/>
      <c r="C7" s="75"/>
      <c r="D7" s="75"/>
      <c r="E7" s="75"/>
      <c r="F7" s="75"/>
      <c r="G7" s="75"/>
      <c r="H7" s="75"/>
      <c r="I7" s="75"/>
      <c r="J7" s="75"/>
      <c r="K7" s="75"/>
    </row>
    <row r="8" spans="1:11" x14ac:dyDescent="0.2">
      <c r="A8" s="76" t="s">
        <v>130</v>
      </c>
      <c r="B8" s="76"/>
      <c r="C8" s="76"/>
      <c r="D8" s="76"/>
      <c r="E8" s="76"/>
      <c r="F8" s="76"/>
      <c r="G8" s="76"/>
      <c r="H8" s="76"/>
      <c r="I8" s="76"/>
      <c r="J8" s="76"/>
      <c r="K8" s="76"/>
    </row>
    <row r="9" spans="1:11" ht="15.95" customHeight="1" x14ac:dyDescent="0.2">
      <c r="A9" s="77" t="s">
        <v>111</v>
      </c>
      <c r="B9" s="79" t="s">
        <v>113</v>
      </c>
      <c r="C9" s="81" t="s">
        <v>112</v>
      </c>
      <c r="D9" s="82"/>
      <c r="E9" s="82"/>
      <c r="F9" s="82"/>
      <c r="G9" s="82"/>
      <c r="H9" s="82"/>
      <c r="I9" s="82"/>
      <c r="J9" s="82"/>
      <c r="K9" s="82"/>
    </row>
    <row r="10" spans="1:11" ht="32.25" customHeight="1" x14ac:dyDescent="0.2">
      <c r="A10" s="78"/>
      <c r="B10" s="80"/>
      <c r="C10" s="22" t="s">
        <v>114</v>
      </c>
      <c r="D10" s="23" t="s">
        <v>83</v>
      </c>
      <c r="E10" s="23" t="s">
        <v>84</v>
      </c>
      <c r="F10" s="23" t="s">
        <v>85</v>
      </c>
      <c r="G10" s="23" t="s">
        <v>86</v>
      </c>
      <c r="H10" s="23" t="s">
        <v>87</v>
      </c>
      <c r="I10" s="23" t="s">
        <v>88</v>
      </c>
      <c r="J10" s="23" t="s">
        <v>89</v>
      </c>
      <c r="K10" s="22" t="s">
        <v>115</v>
      </c>
    </row>
    <row r="11" spans="1:11" ht="20.25" customHeight="1" x14ac:dyDescent="0.2">
      <c r="A11" s="1" t="s">
        <v>29</v>
      </c>
      <c r="B11" s="24">
        <v>123</v>
      </c>
      <c r="C11" s="3">
        <v>1</v>
      </c>
      <c r="D11" s="3">
        <v>10</v>
      </c>
      <c r="E11" s="3">
        <v>11</v>
      </c>
      <c r="F11" s="3">
        <v>16</v>
      </c>
      <c r="G11" s="3">
        <v>28</v>
      </c>
      <c r="H11" s="3">
        <v>25</v>
      </c>
      <c r="I11" s="3">
        <v>16</v>
      </c>
      <c r="J11" s="3">
        <v>7</v>
      </c>
      <c r="K11" s="59">
        <v>9</v>
      </c>
    </row>
    <row r="12" spans="1:11" x14ac:dyDescent="0.2">
      <c r="A12" s="47" t="s">
        <v>30</v>
      </c>
      <c r="B12" s="24"/>
      <c r="C12" s="24"/>
      <c r="D12" s="5"/>
      <c r="E12" s="5"/>
      <c r="F12" s="5"/>
      <c r="G12" s="5"/>
      <c r="H12" s="5"/>
      <c r="I12" s="5"/>
      <c r="J12" s="5"/>
      <c r="K12" s="24"/>
    </row>
    <row r="13" spans="1:11" x14ac:dyDescent="0.2">
      <c r="A13" s="10" t="s">
        <v>47</v>
      </c>
      <c r="B13" s="11">
        <v>3</v>
      </c>
      <c r="C13" s="60" t="s">
        <v>127</v>
      </c>
      <c r="D13" s="60" t="s">
        <v>127</v>
      </c>
      <c r="E13" s="60" t="s">
        <v>127</v>
      </c>
      <c r="F13" s="60" t="s">
        <v>127</v>
      </c>
      <c r="G13" s="12">
        <v>2</v>
      </c>
      <c r="H13" s="12">
        <v>1</v>
      </c>
      <c r="I13" s="60" t="s">
        <v>127</v>
      </c>
      <c r="J13" s="60" t="s">
        <v>127</v>
      </c>
      <c r="K13" s="60" t="s">
        <v>127</v>
      </c>
    </row>
    <row r="14" spans="1:11" x14ac:dyDescent="0.2">
      <c r="A14" s="48" t="s">
        <v>48</v>
      </c>
      <c r="B14" s="11"/>
      <c r="C14" s="11"/>
      <c r="D14" s="12"/>
      <c r="E14" s="12"/>
      <c r="F14" s="12"/>
      <c r="G14" s="12"/>
      <c r="H14" s="12"/>
      <c r="I14" s="12"/>
      <c r="J14" s="12"/>
      <c r="K14" s="11"/>
    </row>
    <row r="15" spans="1:11" x14ac:dyDescent="0.2">
      <c r="A15" s="10" t="s">
        <v>64</v>
      </c>
      <c r="B15" s="11">
        <v>30</v>
      </c>
      <c r="C15" s="11">
        <v>1</v>
      </c>
      <c r="D15" s="12">
        <v>2</v>
      </c>
      <c r="E15" s="12">
        <v>2</v>
      </c>
      <c r="F15" s="12">
        <v>9</v>
      </c>
      <c r="G15" s="12">
        <v>9</v>
      </c>
      <c r="H15" s="12">
        <v>3</v>
      </c>
      <c r="I15" s="12">
        <v>2</v>
      </c>
      <c r="J15" s="12">
        <v>2</v>
      </c>
      <c r="K15" s="60" t="s">
        <v>127</v>
      </c>
    </row>
    <row r="16" spans="1:11" x14ac:dyDescent="0.2">
      <c r="A16" s="10" t="s">
        <v>65</v>
      </c>
      <c r="B16" s="11">
        <v>22</v>
      </c>
      <c r="C16" s="60" t="s">
        <v>127</v>
      </c>
      <c r="D16" s="60" t="s">
        <v>127</v>
      </c>
      <c r="E16" s="60" t="s">
        <v>127</v>
      </c>
      <c r="F16" s="12">
        <v>2</v>
      </c>
      <c r="G16" s="12">
        <v>9</v>
      </c>
      <c r="H16" s="12">
        <v>5</v>
      </c>
      <c r="I16" s="12">
        <v>4</v>
      </c>
      <c r="J16" s="12">
        <v>1</v>
      </c>
      <c r="K16" s="11">
        <v>1</v>
      </c>
    </row>
    <row r="17" spans="1:11" x14ac:dyDescent="0.2">
      <c r="A17" s="10" t="s">
        <v>66</v>
      </c>
      <c r="B17" s="11">
        <v>14</v>
      </c>
      <c r="C17" s="60" t="s">
        <v>127</v>
      </c>
      <c r="D17" s="60" t="s">
        <v>127</v>
      </c>
      <c r="E17" s="60" t="s">
        <v>127</v>
      </c>
      <c r="F17" s="12">
        <v>3</v>
      </c>
      <c r="G17" s="12">
        <v>2</v>
      </c>
      <c r="H17" s="12">
        <v>3</v>
      </c>
      <c r="I17" s="12">
        <v>3</v>
      </c>
      <c r="J17" s="12">
        <v>1</v>
      </c>
      <c r="K17" s="11">
        <v>2</v>
      </c>
    </row>
    <row r="18" spans="1:11" x14ac:dyDescent="0.2">
      <c r="A18" s="10" t="s">
        <v>95</v>
      </c>
      <c r="B18" s="11">
        <v>17</v>
      </c>
      <c r="C18" s="60" t="s">
        <v>127</v>
      </c>
      <c r="D18" s="12">
        <v>2</v>
      </c>
      <c r="E18" s="60" t="s">
        <v>127</v>
      </c>
      <c r="F18" s="12">
        <v>1</v>
      </c>
      <c r="G18" s="12">
        <v>2</v>
      </c>
      <c r="H18" s="12">
        <v>5</v>
      </c>
      <c r="I18" s="12">
        <v>4</v>
      </c>
      <c r="J18" s="12">
        <v>1</v>
      </c>
      <c r="K18" s="11">
        <v>2</v>
      </c>
    </row>
    <row r="19" spans="1:11" x14ac:dyDescent="0.2">
      <c r="A19" s="10" t="s">
        <v>67</v>
      </c>
      <c r="B19" s="11">
        <v>15</v>
      </c>
      <c r="C19" s="60" t="s">
        <v>127</v>
      </c>
      <c r="D19" s="12">
        <v>1</v>
      </c>
      <c r="E19" s="12">
        <v>1</v>
      </c>
      <c r="F19" s="12">
        <v>1</v>
      </c>
      <c r="G19" s="12">
        <v>2</v>
      </c>
      <c r="H19" s="12">
        <v>5</v>
      </c>
      <c r="I19" s="12">
        <v>1</v>
      </c>
      <c r="J19" s="12">
        <v>1</v>
      </c>
      <c r="K19" s="11">
        <v>3</v>
      </c>
    </row>
    <row r="20" spans="1:11" x14ac:dyDescent="0.2">
      <c r="A20" s="10" t="s">
        <v>68</v>
      </c>
      <c r="B20" s="11">
        <v>15</v>
      </c>
      <c r="C20" s="60" t="s">
        <v>127</v>
      </c>
      <c r="D20" s="12">
        <v>5</v>
      </c>
      <c r="E20" s="12">
        <v>3</v>
      </c>
      <c r="F20" s="60" t="s">
        <v>127</v>
      </c>
      <c r="G20" s="12">
        <v>1</v>
      </c>
      <c r="H20" s="12">
        <v>3</v>
      </c>
      <c r="I20" s="12">
        <v>2</v>
      </c>
      <c r="J20" s="60" t="s">
        <v>127</v>
      </c>
      <c r="K20" s="11">
        <v>1</v>
      </c>
    </row>
    <row r="21" spans="1:11" x14ac:dyDescent="0.2">
      <c r="A21" s="10" t="s">
        <v>69</v>
      </c>
      <c r="B21" s="11">
        <v>5</v>
      </c>
      <c r="C21" s="60" t="s">
        <v>127</v>
      </c>
      <c r="D21" s="60" t="s">
        <v>127</v>
      </c>
      <c r="E21" s="12">
        <v>5</v>
      </c>
      <c r="F21" s="60" t="s">
        <v>127</v>
      </c>
      <c r="G21" s="60" t="s">
        <v>127</v>
      </c>
      <c r="H21" s="60" t="s">
        <v>127</v>
      </c>
      <c r="I21" s="60" t="s">
        <v>127</v>
      </c>
      <c r="J21" s="60" t="s">
        <v>127</v>
      </c>
      <c r="K21" s="60" t="s">
        <v>127</v>
      </c>
    </row>
    <row r="22" spans="1:11" x14ac:dyDescent="0.2">
      <c r="A22" s="10" t="s">
        <v>62</v>
      </c>
      <c r="B22" s="11">
        <v>2</v>
      </c>
      <c r="C22" s="60" t="s">
        <v>127</v>
      </c>
      <c r="D22" s="60" t="s">
        <v>127</v>
      </c>
      <c r="E22" s="60" t="s">
        <v>127</v>
      </c>
      <c r="F22" s="60" t="s">
        <v>127</v>
      </c>
      <c r="G22" s="12">
        <v>1</v>
      </c>
      <c r="H22" s="60" t="s">
        <v>127</v>
      </c>
      <c r="I22" s="60" t="s">
        <v>127</v>
      </c>
      <c r="J22" s="12">
        <v>1</v>
      </c>
      <c r="K22" s="60" t="s">
        <v>127</v>
      </c>
    </row>
    <row r="23" spans="1:11" x14ac:dyDescent="0.2">
      <c r="A23" s="49" t="s">
        <v>0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2">
      <c r="A24" s="2"/>
    </row>
    <row r="25" spans="1:11" x14ac:dyDescent="0.2">
      <c r="A25" s="2"/>
    </row>
  </sheetData>
  <mergeCells count="7">
    <mergeCell ref="A9:A10"/>
    <mergeCell ref="B9:B10"/>
    <mergeCell ref="C9:K9"/>
    <mergeCell ref="A5:K5"/>
    <mergeCell ref="A6:K6"/>
    <mergeCell ref="A7:K7"/>
    <mergeCell ref="A8:K8"/>
  </mergeCells>
  <phoneticPr fontId="4" type="noConversion"/>
  <hyperlinks>
    <hyperlink ref="A1" location="'Spis tablic'!A1" display="POWRÓT/BACK"/>
  </hyperlinks>
  <pageMargins left="0.74803149606299213" right="0.74803149606299213" top="0.98425196850393704" bottom="0.98425196850393704" header="0.51181102362204722" footer="0.51181102362204722"/>
  <pageSetup paperSize="9" scale="63" orientation="landscape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9"/>
  <sheetViews>
    <sheetView zoomScaleNormal="100" zoomScaleSheetLayoutView="100" workbookViewId="0">
      <selection activeCell="A2" sqref="A2"/>
    </sheetView>
  </sheetViews>
  <sheetFormatPr defaultRowHeight="12.75" x14ac:dyDescent="0.2"/>
  <cols>
    <col min="1" max="1" width="47.7109375" style="7" customWidth="1"/>
    <col min="2" max="2" width="13.85546875" style="7" customWidth="1"/>
    <col min="3" max="4" width="15.140625" style="7" customWidth="1"/>
    <col min="5" max="5" width="14.85546875" style="7" customWidth="1"/>
    <col min="6" max="6" width="16" style="7" customWidth="1"/>
    <col min="7" max="7" width="15.140625" style="7" customWidth="1"/>
    <col min="8" max="8" width="14.85546875" style="7" customWidth="1"/>
    <col min="9" max="9" width="19" style="7" customWidth="1"/>
    <col min="10" max="16384" width="9.140625" style="7"/>
  </cols>
  <sheetData>
    <row r="1" spans="1:9" x14ac:dyDescent="0.2">
      <c r="A1" s="39" t="s">
        <v>110</v>
      </c>
    </row>
    <row r="5" spans="1:9" x14ac:dyDescent="0.2">
      <c r="A5" s="73" t="s">
        <v>134</v>
      </c>
      <c r="B5" s="73"/>
      <c r="C5" s="73"/>
      <c r="D5" s="73"/>
      <c r="E5" s="73"/>
      <c r="F5" s="73"/>
      <c r="G5" s="73"/>
      <c r="H5" s="73"/>
      <c r="I5" s="73"/>
    </row>
    <row r="6" spans="1:9" x14ac:dyDescent="0.2">
      <c r="A6" s="74" t="s">
        <v>128</v>
      </c>
      <c r="B6" s="74"/>
      <c r="C6" s="74"/>
      <c r="D6" s="74"/>
      <c r="E6" s="74"/>
      <c r="F6" s="74"/>
      <c r="G6" s="74"/>
      <c r="H6" s="74"/>
      <c r="I6" s="74"/>
    </row>
    <row r="7" spans="1:9" x14ac:dyDescent="0.2">
      <c r="A7" s="75" t="s">
        <v>102</v>
      </c>
      <c r="B7" s="75"/>
      <c r="C7" s="75"/>
      <c r="D7" s="75"/>
      <c r="E7" s="75"/>
      <c r="F7" s="75"/>
      <c r="G7" s="75"/>
      <c r="H7" s="75"/>
      <c r="I7" s="75"/>
    </row>
    <row r="8" spans="1:9" x14ac:dyDescent="0.2">
      <c r="A8" s="76" t="s">
        <v>130</v>
      </c>
      <c r="B8" s="76"/>
      <c r="C8" s="76"/>
      <c r="D8" s="76"/>
      <c r="E8" s="76"/>
      <c r="F8" s="76"/>
      <c r="G8" s="76"/>
      <c r="H8" s="76"/>
      <c r="I8" s="76"/>
    </row>
    <row r="9" spans="1:9" ht="15.95" customHeight="1" x14ac:dyDescent="0.2">
      <c r="A9" s="77" t="s">
        <v>116</v>
      </c>
      <c r="B9" s="79" t="s">
        <v>113</v>
      </c>
      <c r="C9" s="83" t="s">
        <v>117</v>
      </c>
      <c r="D9" s="83"/>
      <c r="E9" s="83"/>
      <c r="F9" s="83"/>
      <c r="G9" s="83"/>
      <c r="H9" s="83"/>
      <c r="I9" s="84"/>
    </row>
    <row r="10" spans="1:9" ht="53.25" customHeight="1" x14ac:dyDescent="0.2">
      <c r="A10" s="78"/>
      <c r="B10" s="80"/>
      <c r="C10" s="26" t="s">
        <v>118</v>
      </c>
      <c r="D10" s="36" t="s">
        <v>90</v>
      </c>
      <c r="E10" s="36" t="s">
        <v>91</v>
      </c>
      <c r="F10" s="36" t="s">
        <v>92</v>
      </c>
      <c r="G10" s="36" t="s">
        <v>93</v>
      </c>
      <c r="H10" s="36" t="s">
        <v>94</v>
      </c>
      <c r="I10" s="26" t="s">
        <v>119</v>
      </c>
    </row>
    <row r="11" spans="1:9" ht="19.5" customHeight="1" x14ac:dyDescent="0.2">
      <c r="A11" s="1" t="s">
        <v>29</v>
      </c>
      <c r="B11" s="24">
        <v>20</v>
      </c>
      <c r="C11" s="5">
        <v>2</v>
      </c>
      <c r="D11" s="5">
        <v>2</v>
      </c>
      <c r="E11" s="5">
        <v>1</v>
      </c>
      <c r="F11" s="5">
        <v>7</v>
      </c>
      <c r="G11" s="5">
        <v>5</v>
      </c>
      <c r="H11" s="5">
        <v>1</v>
      </c>
      <c r="I11" s="24">
        <v>2</v>
      </c>
    </row>
    <row r="12" spans="1:9" x14ac:dyDescent="0.2">
      <c r="A12" s="47" t="s">
        <v>30</v>
      </c>
      <c r="C12" s="5"/>
      <c r="D12" s="5"/>
      <c r="E12" s="5"/>
      <c r="F12" s="5"/>
      <c r="G12" s="5"/>
      <c r="H12" s="24"/>
      <c r="I12" s="24"/>
    </row>
    <row r="13" spans="1:9" x14ac:dyDescent="0.2">
      <c r="A13" s="10" t="s">
        <v>1</v>
      </c>
      <c r="B13" s="11">
        <v>3</v>
      </c>
      <c r="C13" s="12">
        <v>1</v>
      </c>
      <c r="D13" s="60" t="s">
        <v>127</v>
      </c>
      <c r="E13" s="60" t="s">
        <v>127</v>
      </c>
      <c r="F13" s="12">
        <v>2</v>
      </c>
      <c r="G13" s="61" t="s">
        <v>127</v>
      </c>
      <c r="H13" s="61" t="s">
        <v>127</v>
      </c>
      <c r="I13" s="60" t="s">
        <v>127</v>
      </c>
    </row>
    <row r="14" spans="1:9" x14ac:dyDescent="0.2">
      <c r="A14" s="48" t="s">
        <v>48</v>
      </c>
      <c r="C14" s="12"/>
      <c r="D14" s="12"/>
      <c r="E14" s="27"/>
      <c r="F14" s="27"/>
      <c r="G14" s="27"/>
      <c r="H14" s="27"/>
      <c r="I14" s="11"/>
    </row>
    <row r="15" spans="1:9" x14ac:dyDescent="0.2">
      <c r="A15" s="10" t="s">
        <v>70</v>
      </c>
      <c r="B15" s="11">
        <v>4</v>
      </c>
      <c r="C15" s="60" t="s">
        <v>127</v>
      </c>
      <c r="D15" s="60" t="s">
        <v>127</v>
      </c>
      <c r="E15" s="12">
        <v>1</v>
      </c>
      <c r="F15" s="12">
        <v>1</v>
      </c>
      <c r="G15" s="12">
        <v>1</v>
      </c>
      <c r="H15" s="11">
        <v>1</v>
      </c>
      <c r="I15" s="60" t="s">
        <v>127</v>
      </c>
    </row>
    <row r="16" spans="1:9" x14ac:dyDescent="0.2">
      <c r="A16" s="10" t="s">
        <v>71</v>
      </c>
      <c r="B16" s="11">
        <v>6</v>
      </c>
      <c r="C16" s="12">
        <v>1</v>
      </c>
      <c r="D16" s="60" t="s">
        <v>127</v>
      </c>
      <c r="E16" s="60" t="s">
        <v>127</v>
      </c>
      <c r="F16" s="12">
        <v>2</v>
      </c>
      <c r="G16" s="12">
        <v>1</v>
      </c>
      <c r="H16" s="60" t="s">
        <v>127</v>
      </c>
      <c r="I16" s="60">
        <v>2</v>
      </c>
    </row>
    <row r="17" spans="1:9" x14ac:dyDescent="0.2">
      <c r="A17" s="10" t="s">
        <v>72</v>
      </c>
      <c r="B17" s="11">
        <v>4</v>
      </c>
      <c r="C17" s="60" t="s">
        <v>127</v>
      </c>
      <c r="D17" s="60" t="s">
        <v>127</v>
      </c>
      <c r="E17" s="60" t="s">
        <v>127</v>
      </c>
      <c r="F17" s="12">
        <v>2</v>
      </c>
      <c r="G17" s="12">
        <v>2</v>
      </c>
      <c r="H17" s="60" t="s">
        <v>127</v>
      </c>
      <c r="I17" s="60" t="s">
        <v>127</v>
      </c>
    </row>
    <row r="18" spans="1:9" x14ac:dyDescent="0.2">
      <c r="A18" s="10" t="s">
        <v>63</v>
      </c>
      <c r="B18" s="11">
        <v>3</v>
      </c>
      <c r="C18" s="60" t="s">
        <v>127</v>
      </c>
      <c r="D18" s="60">
        <v>2</v>
      </c>
      <c r="E18" s="60" t="s">
        <v>127</v>
      </c>
      <c r="F18" s="60" t="s">
        <v>127</v>
      </c>
      <c r="G18" s="12">
        <v>1</v>
      </c>
      <c r="H18" s="60" t="s">
        <v>127</v>
      </c>
      <c r="I18" s="60" t="s">
        <v>127</v>
      </c>
    </row>
    <row r="19" spans="1:9" x14ac:dyDescent="0.2">
      <c r="A19" s="49" t="s">
        <v>0</v>
      </c>
      <c r="B19" s="25"/>
      <c r="C19" s="27"/>
      <c r="D19" s="27"/>
      <c r="E19" s="27"/>
      <c r="F19" s="27"/>
      <c r="G19" s="27"/>
      <c r="H19" s="25"/>
      <c r="I19" s="25"/>
    </row>
  </sheetData>
  <mergeCells count="7">
    <mergeCell ref="A9:A10"/>
    <mergeCell ref="C9:I9"/>
    <mergeCell ref="B9:B10"/>
    <mergeCell ref="A5:I5"/>
    <mergeCell ref="A6:I6"/>
    <mergeCell ref="A7:I7"/>
    <mergeCell ref="A8:I8"/>
  </mergeCells>
  <phoneticPr fontId="4" type="noConversion"/>
  <hyperlinks>
    <hyperlink ref="A1" location="'Spis tablic'!A1" display="POWRÓT/BACK"/>
  </hyperlinks>
  <pageMargins left="0.74803149606299213" right="0.74803149606299213" top="0.98425196850393704" bottom="0.98425196850393704" header="0.51181102362204722" footer="0.51181102362204722"/>
  <pageSetup paperSize="9" scale="70" orientation="landscape" horizont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45"/>
  <sheetViews>
    <sheetView zoomScaleNormal="100" zoomScaleSheetLayoutView="100" workbookViewId="0">
      <selection activeCell="A2" sqref="A2"/>
    </sheetView>
  </sheetViews>
  <sheetFormatPr defaultRowHeight="12.75" x14ac:dyDescent="0.2"/>
  <cols>
    <col min="1" max="1" width="55.28515625" style="7" customWidth="1"/>
    <col min="2" max="2" width="16.42578125" style="7" customWidth="1"/>
    <col min="3" max="3" width="16.28515625" style="7" customWidth="1"/>
    <col min="4" max="5" width="15.7109375" style="7" customWidth="1"/>
    <col min="6" max="6" width="46.85546875" style="7" customWidth="1"/>
    <col min="7" max="16384" width="9.140625" style="7"/>
  </cols>
  <sheetData>
    <row r="1" spans="1:7" x14ac:dyDescent="0.2">
      <c r="A1" s="39" t="s">
        <v>110</v>
      </c>
    </row>
    <row r="5" spans="1:7" x14ac:dyDescent="0.2">
      <c r="A5" s="73" t="s">
        <v>135</v>
      </c>
      <c r="B5" s="73"/>
      <c r="C5" s="73"/>
      <c r="D5" s="73"/>
      <c r="E5" s="73"/>
      <c r="F5" s="73"/>
    </row>
    <row r="6" spans="1:7" x14ac:dyDescent="0.2">
      <c r="A6" s="74" t="s">
        <v>128</v>
      </c>
      <c r="B6" s="74"/>
      <c r="C6" s="74"/>
      <c r="D6" s="74"/>
      <c r="E6" s="74"/>
      <c r="F6" s="74"/>
    </row>
    <row r="7" spans="1:7" x14ac:dyDescent="0.2">
      <c r="A7" s="75" t="s">
        <v>103</v>
      </c>
      <c r="B7" s="75"/>
      <c r="C7" s="75"/>
      <c r="D7" s="75"/>
      <c r="E7" s="75"/>
      <c r="F7" s="75"/>
    </row>
    <row r="8" spans="1:7" x14ac:dyDescent="0.2">
      <c r="A8" s="76" t="s">
        <v>129</v>
      </c>
      <c r="B8" s="76"/>
      <c r="C8" s="76"/>
      <c r="D8" s="76"/>
      <c r="E8" s="76"/>
      <c r="F8" s="76"/>
    </row>
    <row r="9" spans="1:7" ht="15.95" customHeight="1" x14ac:dyDescent="0.2">
      <c r="A9" s="96" t="s">
        <v>27</v>
      </c>
      <c r="B9" s="89" t="s">
        <v>125</v>
      </c>
      <c r="C9" s="90"/>
      <c r="D9" s="90"/>
      <c r="E9" s="91"/>
      <c r="F9" s="98" t="s">
        <v>28</v>
      </c>
    </row>
    <row r="10" spans="1:7" ht="96.75" customHeight="1" x14ac:dyDescent="0.2">
      <c r="A10" s="97"/>
      <c r="B10" s="9" t="s">
        <v>121</v>
      </c>
      <c r="C10" s="9" t="s">
        <v>122</v>
      </c>
      <c r="D10" s="9" t="s">
        <v>123</v>
      </c>
      <c r="E10" s="9" t="s">
        <v>124</v>
      </c>
      <c r="F10" s="99"/>
    </row>
    <row r="11" spans="1:7" ht="18" customHeight="1" x14ac:dyDescent="0.2">
      <c r="A11" s="85" t="s">
        <v>29</v>
      </c>
      <c r="B11" s="85"/>
      <c r="C11" s="85"/>
      <c r="D11" s="85"/>
      <c r="E11" s="85"/>
      <c r="F11" s="86"/>
      <c r="G11" s="28"/>
    </row>
    <row r="12" spans="1:7" ht="15.95" customHeight="1" x14ac:dyDescent="0.2">
      <c r="A12" s="87" t="s">
        <v>30</v>
      </c>
      <c r="B12" s="87"/>
      <c r="C12" s="87"/>
      <c r="D12" s="87"/>
      <c r="E12" s="87"/>
      <c r="F12" s="88"/>
      <c r="G12" s="28"/>
    </row>
    <row r="13" spans="1:7" x14ac:dyDescent="0.2">
      <c r="A13" s="1" t="s">
        <v>29</v>
      </c>
      <c r="B13" s="62">
        <f>1987-C13</f>
        <v>1885</v>
      </c>
      <c r="C13" s="62">
        <v>102</v>
      </c>
      <c r="D13" s="62">
        <v>329</v>
      </c>
      <c r="E13" s="62">
        <v>33</v>
      </c>
      <c r="F13" s="50" t="s">
        <v>30</v>
      </c>
      <c r="G13" s="28"/>
    </row>
    <row r="14" spans="1:7" ht="15" customHeight="1" x14ac:dyDescent="0.2">
      <c r="A14" s="10" t="s">
        <v>2</v>
      </c>
      <c r="B14" s="63">
        <f>619-C14</f>
        <v>589</v>
      </c>
      <c r="C14" s="63">
        <v>30</v>
      </c>
      <c r="D14" s="63">
        <v>74</v>
      </c>
      <c r="E14" s="63">
        <v>12</v>
      </c>
      <c r="F14" s="51" t="s">
        <v>3</v>
      </c>
      <c r="G14" s="28"/>
    </row>
    <row r="15" spans="1:7" s="37" customFormat="1" ht="15.95" customHeight="1" x14ac:dyDescent="0.2">
      <c r="A15" s="85" t="s">
        <v>105</v>
      </c>
      <c r="B15" s="85"/>
      <c r="C15" s="85"/>
      <c r="D15" s="85"/>
      <c r="E15" s="85"/>
      <c r="F15" s="86"/>
      <c r="G15" s="7"/>
    </row>
    <row r="16" spans="1:7" s="37" customFormat="1" ht="15.95" customHeight="1" x14ac:dyDescent="0.2">
      <c r="A16" s="87" t="s">
        <v>106</v>
      </c>
      <c r="B16" s="87"/>
      <c r="C16" s="87"/>
      <c r="D16" s="87"/>
      <c r="E16" s="87"/>
      <c r="F16" s="88"/>
      <c r="G16" s="7"/>
    </row>
    <row r="17" spans="1:7" x14ac:dyDescent="0.2">
      <c r="A17" s="13" t="s">
        <v>73</v>
      </c>
      <c r="B17" s="64">
        <f>95-C17</f>
        <v>83</v>
      </c>
      <c r="C17" s="64">
        <v>12</v>
      </c>
      <c r="D17" s="64">
        <v>7</v>
      </c>
      <c r="E17" s="60">
        <v>1</v>
      </c>
      <c r="F17" s="45" t="s">
        <v>77</v>
      </c>
      <c r="G17" s="35"/>
    </row>
    <row r="18" spans="1:7" x14ac:dyDescent="0.2">
      <c r="A18" s="13" t="s">
        <v>74</v>
      </c>
      <c r="B18" s="64">
        <f>350-C18</f>
        <v>325</v>
      </c>
      <c r="C18" s="64">
        <v>25</v>
      </c>
      <c r="D18" s="64">
        <v>33</v>
      </c>
      <c r="E18" s="15">
        <v>2</v>
      </c>
      <c r="F18" s="45" t="s">
        <v>74</v>
      </c>
      <c r="G18" s="35"/>
    </row>
    <row r="19" spans="1:7" x14ac:dyDescent="0.2">
      <c r="A19" s="13" t="s">
        <v>75</v>
      </c>
      <c r="B19" s="64">
        <f>581-C19</f>
        <v>561</v>
      </c>
      <c r="C19" s="64">
        <v>20</v>
      </c>
      <c r="D19" s="64">
        <v>80</v>
      </c>
      <c r="E19" s="64">
        <v>6</v>
      </c>
      <c r="F19" s="45" t="s">
        <v>75</v>
      </c>
      <c r="G19" s="35"/>
    </row>
    <row r="20" spans="1:7" x14ac:dyDescent="0.2">
      <c r="A20" s="13" t="s">
        <v>76</v>
      </c>
      <c r="B20" s="64">
        <f>514-C20</f>
        <v>499</v>
      </c>
      <c r="C20" s="64">
        <v>15</v>
      </c>
      <c r="D20" s="64">
        <v>109</v>
      </c>
      <c r="E20" s="64">
        <v>9</v>
      </c>
      <c r="F20" s="45" t="s">
        <v>76</v>
      </c>
      <c r="G20" s="35"/>
    </row>
    <row r="21" spans="1:7" s="37" customFormat="1" ht="12.75" customHeight="1" x14ac:dyDescent="0.2">
      <c r="A21" s="13" t="s">
        <v>4</v>
      </c>
      <c r="B21" s="64">
        <f>447-C21</f>
        <v>417</v>
      </c>
      <c r="C21" s="64">
        <v>30</v>
      </c>
      <c r="D21" s="64">
        <v>100</v>
      </c>
      <c r="E21" s="64">
        <v>15</v>
      </c>
      <c r="F21" s="45" t="s">
        <v>5</v>
      </c>
      <c r="G21" s="35"/>
    </row>
    <row r="22" spans="1:7" s="37" customFormat="1" ht="15.95" customHeight="1" x14ac:dyDescent="0.2">
      <c r="A22" s="93" t="s">
        <v>107</v>
      </c>
      <c r="B22" s="93"/>
      <c r="C22" s="93"/>
      <c r="D22" s="93"/>
      <c r="E22" s="93"/>
      <c r="F22" s="93"/>
      <c r="G22" s="7"/>
    </row>
    <row r="23" spans="1:7" x14ac:dyDescent="0.2">
      <c r="A23" s="95" t="s">
        <v>108</v>
      </c>
      <c r="B23" s="95"/>
      <c r="C23" s="95"/>
      <c r="D23" s="95"/>
      <c r="E23" s="95"/>
      <c r="F23" s="95"/>
    </row>
    <row r="24" spans="1:7" x14ac:dyDescent="0.2">
      <c r="A24" s="29" t="s">
        <v>6</v>
      </c>
      <c r="B24" s="65">
        <f>854-C24</f>
        <v>766</v>
      </c>
      <c r="C24" s="12">
        <v>88</v>
      </c>
      <c r="D24" s="12">
        <v>265</v>
      </c>
      <c r="E24" s="11">
        <v>29</v>
      </c>
      <c r="F24" s="52" t="s">
        <v>8</v>
      </c>
    </row>
    <row r="25" spans="1:7" x14ac:dyDescent="0.2">
      <c r="A25" s="10" t="s">
        <v>58</v>
      </c>
      <c r="B25" s="65">
        <v>719</v>
      </c>
      <c r="C25" s="12">
        <v>14</v>
      </c>
      <c r="D25" s="12">
        <v>58</v>
      </c>
      <c r="E25" s="11">
        <v>4</v>
      </c>
      <c r="F25" s="53" t="s">
        <v>59</v>
      </c>
    </row>
    <row r="26" spans="1:7" x14ac:dyDescent="0.2">
      <c r="A26" s="10" t="s">
        <v>7</v>
      </c>
      <c r="B26" s="65">
        <v>350</v>
      </c>
      <c r="C26" s="60" t="s">
        <v>127</v>
      </c>
      <c r="D26" s="12">
        <v>6</v>
      </c>
      <c r="E26" s="11" t="s">
        <v>127</v>
      </c>
      <c r="F26" s="53" t="s">
        <v>9</v>
      </c>
    </row>
    <row r="27" spans="1:7" x14ac:dyDescent="0.2">
      <c r="A27" s="10" t="s">
        <v>56</v>
      </c>
      <c r="B27" s="65">
        <v>50</v>
      </c>
      <c r="C27" s="60" t="s">
        <v>127</v>
      </c>
      <c r="D27" s="12" t="s">
        <v>127</v>
      </c>
      <c r="E27" s="60" t="s">
        <v>127</v>
      </c>
      <c r="F27" s="53" t="s">
        <v>57</v>
      </c>
    </row>
    <row r="28" spans="1:7" s="37" customFormat="1" ht="15.95" customHeight="1" x14ac:dyDescent="0.2">
      <c r="A28" s="93" t="s">
        <v>109</v>
      </c>
      <c r="B28" s="93"/>
      <c r="C28" s="93"/>
      <c r="D28" s="93"/>
      <c r="E28" s="93"/>
      <c r="F28" s="93"/>
      <c r="G28" s="7"/>
    </row>
    <row r="29" spans="1:7" ht="14.25" x14ac:dyDescent="0.2">
      <c r="A29" s="95" t="s">
        <v>120</v>
      </c>
      <c r="B29" s="95"/>
      <c r="C29" s="95"/>
      <c r="D29" s="95"/>
      <c r="E29" s="95"/>
      <c r="F29" s="95"/>
    </row>
    <row r="30" spans="1:7" ht="16.5" customHeight="1" x14ac:dyDescent="0.2">
      <c r="A30" s="6" t="s">
        <v>97</v>
      </c>
      <c r="B30" s="66">
        <f>182-C30</f>
        <v>170</v>
      </c>
      <c r="C30" s="27">
        <v>12</v>
      </c>
      <c r="D30" s="66">
        <v>154</v>
      </c>
      <c r="E30" s="27">
        <v>21</v>
      </c>
      <c r="F30" s="52" t="s">
        <v>54</v>
      </c>
    </row>
    <row r="31" spans="1:7" x14ac:dyDescent="0.2">
      <c r="A31" s="10" t="s">
        <v>10</v>
      </c>
      <c r="B31" s="12">
        <f>510-C31</f>
        <v>439</v>
      </c>
      <c r="C31" s="12">
        <v>71</v>
      </c>
      <c r="D31" s="12">
        <v>91</v>
      </c>
      <c r="E31" s="12">
        <v>10</v>
      </c>
      <c r="F31" s="53" t="s">
        <v>16</v>
      </c>
    </row>
    <row r="32" spans="1:7" x14ac:dyDescent="0.2">
      <c r="A32" s="10" t="s">
        <v>11</v>
      </c>
      <c r="B32" s="12">
        <f>262-C32</f>
        <v>256</v>
      </c>
      <c r="C32" s="12">
        <v>6</v>
      </c>
      <c r="D32" s="12">
        <v>15</v>
      </c>
      <c r="E32" s="12">
        <v>1</v>
      </c>
      <c r="F32" s="53" t="s">
        <v>80</v>
      </c>
    </row>
    <row r="33" spans="1:6" x14ac:dyDescent="0.2">
      <c r="A33" s="10" t="s">
        <v>12</v>
      </c>
      <c r="B33" s="12">
        <f>136-C33</f>
        <v>134</v>
      </c>
      <c r="C33" s="12">
        <v>2</v>
      </c>
      <c r="D33" s="12">
        <v>21</v>
      </c>
      <c r="E33" s="12">
        <v>1</v>
      </c>
      <c r="F33" s="53" t="s">
        <v>60</v>
      </c>
    </row>
    <row r="34" spans="1:6" x14ac:dyDescent="0.2">
      <c r="A34" s="10" t="s">
        <v>49</v>
      </c>
      <c r="B34" s="12">
        <f>250-C34</f>
        <v>248</v>
      </c>
      <c r="C34" s="12">
        <v>2</v>
      </c>
      <c r="D34" s="12">
        <v>27</v>
      </c>
      <c r="E34" s="60" t="s">
        <v>127</v>
      </c>
      <c r="F34" s="54" t="s">
        <v>55</v>
      </c>
    </row>
    <row r="35" spans="1:6" x14ac:dyDescent="0.2">
      <c r="A35" s="10" t="s">
        <v>13</v>
      </c>
      <c r="B35" s="12">
        <v>330</v>
      </c>
      <c r="C35" s="12" t="s">
        <v>127</v>
      </c>
      <c r="D35" s="12">
        <v>12</v>
      </c>
      <c r="E35" s="12" t="s">
        <v>127</v>
      </c>
      <c r="F35" s="54" t="s">
        <v>81</v>
      </c>
    </row>
    <row r="36" spans="1:6" ht="14.25" customHeight="1" x14ac:dyDescent="0.2">
      <c r="A36" s="10" t="s">
        <v>14</v>
      </c>
      <c r="B36" s="12">
        <v>85</v>
      </c>
      <c r="C36" s="12" t="s">
        <v>127</v>
      </c>
      <c r="D36" s="60" t="s">
        <v>127</v>
      </c>
      <c r="E36" s="12" t="s">
        <v>127</v>
      </c>
      <c r="F36" s="53" t="s">
        <v>17</v>
      </c>
    </row>
    <row r="37" spans="1:6" ht="12.75" customHeight="1" x14ac:dyDescent="0.2">
      <c r="A37" s="10" t="s">
        <v>79</v>
      </c>
      <c r="B37" s="12">
        <v>84</v>
      </c>
      <c r="C37" s="12" t="s">
        <v>127</v>
      </c>
      <c r="D37" s="25">
        <v>2</v>
      </c>
      <c r="E37" s="12" t="s">
        <v>127</v>
      </c>
      <c r="F37" s="53" t="s">
        <v>82</v>
      </c>
    </row>
    <row r="38" spans="1:6" x14ac:dyDescent="0.2">
      <c r="A38" s="10" t="s">
        <v>96</v>
      </c>
      <c r="B38" s="12">
        <v>52</v>
      </c>
      <c r="C38" s="12" t="s">
        <v>127</v>
      </c>
      <c r="D38" s="60">
        <v>1</v>
      </c>
      <c r="E38" s="12" t="s">
        <v>127</v>
      </c>
      <c r="F38" s="53" t="s">
        <v>18</v>
      </c>
    </row>
    <row r="39" spans="1:6" x14ac:dyDescent="0.2">
      <c r="A39" s="10" t="s">
        <v>15</v>
      </c>
      <c r="B39" s="12">
        <f>34-C39</f>
        <v>32</v>
      </c>
      <c r="C39" s="12">
        <v>2</v>
      </c>
      <c r="D39" s="12">
        <v>3</v>
      </c>
      <c r="E39" s="12" t="s">
        <v>127</v>
      </c>
      <c r="F39" s="53" t="s">
        <v>61</v>
      </c>
    </row>
    <row r="40" spans="1:6" ht="29.25" customHeight="1" x14ac:dyDescent="0.2">
      <c r="A40" s="94" t="s">
        <v>145</v>
      </c>
      <c r="B40" s="94"/>
      <c r="C40" s="94"/>
      <c r="D40" s="94"/>
      <c r="E40" s="94"/>
      <c r="F40" s="94"/>
    </row>
    <row r="41" spans="1:6" ht="30" customHeight="1" x14ac:dyDescent="0.2">
      <c r="A41" s="92" t="s">
        <v>144</v>
      </c>
      <c r="B41" s="92"/>
      <c r="C41" s="92"/>
      <c r="D41" s="92"/>
      <c r="E41" s="92"/>
      <c r="F41" s="92"/>
    </row>
    <row r="44" spans="1:6" x14ac:dyDescent="0.2">
      <c r="B44" s="35"/>
      <c r="C44" s="35"/>
      <c r="D44" s="35"/>
      <c r="E44" s="35"/>
    </row>
    <row r="45" spans="1:6" x14ac:dyDescent="0.2">
      <c r="B45" s="35"/>
      <c r="C45" s="35"/>
      <c r="D45" s="35"/>
      <c r="E45" s="35"/>
    </row>
  </sheetData>
  <mergeCells count="17">
    <mergeCell ref="A5:F5"/>
    <mergeCell ref="A6:F6"/>
    <mergeCell ref="A7:F7"/>
    <mergeCell ref="A8:F8"/>
    <mergeCell ref="A9:A10"/>
    <mergeCell ref="F9:F10"/>
    <mergeCell ref="A11:F11"/>
    <mergeCell ref="A12:F12"/>
    <mergeCell ref="B9:E9"/>
    <mergeCell ref="A41:F41"/>
    <mergeCell ref="A28:F28"/>
    <mergeCell ref="A15:F15"/>
    <mergeCell ref="A16:F16"/>
    <mergeCell ref="A40:F40"/>
    <mergeCell ref="A23:F23"/>
    <mergeCell ref="A29:F29"/>
    <mergeCell ref="A22:F22"/>
  </mergeCells>
  <phoneticPr fontId="4" type="noConversion"/>
  <hyperlinks>
    <hyperlink ref="A1" location="'Spis tablic'!A1" display="POWRÓT/BACK"/>
  </hyperlinks>
  <pageMargins left="0.74803149606299213" right="0.74803149606299213" top="0.98425196850393704" bottom="0.98425196850393704" header="0.51181102362204722" footer="0.51181102362204722"/>
  <pageSetup paperSize="9" scale="61" orientation="landscape" horizont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21"/>
  <sheetViews>
    <sheetView zoomScaleNormal="100" zoomScaleSheetLayoutView="100" workbookViewId="0">
      <selection activeCell="A2" sqref="A2"/>
    </sheetView>
  </sheetViews>
  <sheetFormatPr defaultRowHeight="12.75" x14ac:dyDescent="0.2"/>
  <cols>
    <col min="1" max="1" width="34.7109375" style="7" customWidth="1"/>
    <col min="2" max="2" width="11.28515625" style="7" customWidth="1"/>
    <col min="3" max="3" width="11.7109375" style="7" customWidth="1"/>
    <col min="4" max="4" width="11.140625" style="7" customWidth="1"/>
    <col min="5" max="5" width="10.28515625" style="7" customWidth="1"/>
    <col min="6" max="6" width="12" style="7" customWidth="1"/>
    <col min="7" max="7" width="12.28515625" style="7" customWidth="1"/>
    <col min="8" max="9" width="12" style="7" customWidth="1"/>
    <col min="10" max="10" width="34.7109375" style="7" customWidth="1"/>
    <col min="11" max="16384" width="9.140625" style="7"/>
  </cols>
  <sheetData>
    <row r="1" spans="1:11" x14ac:dyDescent="0.2">
      <c r="A1" s="39" t="s">
        <v>110</v>
      </c>
    </row>
    <row r="5" spans="1:11" x14ac:dyDescent="0.2">
      <c r="A5" s="73" t="s">
        <v>136</v>
      </c>
      <c r="B5" s="73"/>
      <c r="C5" s="73"/>
      <c r="D5" s="73"/>
      <c r="E5" s="73"/>
      <c r="F5" s="73"/>
      <c r="G5" s="73"/>
      <c r="H5" s="73"/>
      <c r="I5" s="73"/>
      <c r="J5" s="73"/>
    </row>
    <row r="6" spans="1:11" x14ac:dyDescent="0.2">
      <c r="A6" s="100" t="s">
        <v>104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5.95" customHeight="1" x14ac:dyDescent="0.2">
      <c r="A7" s="96" t="s">
        <v>27</v>
      </c>
      <c r="B7" s="38">
        <v>2010</v>
      </c>
      <c r="C7" s="38">
        <v>2015</v>
      </c>
      <c r="D7" s="57">
        <v>2017</v>
      </c>
      <c r="E7" s="57">
        <v>2018</v>
      </c>
      <c r="F7" s="38">
        <v>2010</v>
      </c>
      <c r="G7" s="38">
        <v>2015</v>
      </c>
      <c r="H7" s="57">
        <v>2017</v>
      </c>
      <c r="I7" s="9">
        <v>2018</v>
      </c>
      <c r="J7" s="98" t="s">
        <v>28</v>
      </c>
    </row>
    <row r="8" spans="1:11" ht="34.5" customHeight="1" x14ac:dyDescent="0.2">
      <c r="A8" s="97"/>
      <c r="B8" s="89" t="s">
        <v>126</v>
      </c>
      <c r="C8" s="90"/>
      <c r="D8" s="90"/>
      <c r="E8" s="91"/>
      <c r="F8" s="89" t="s">
        <v>131</v>
      </c>
      <c r="G8" s="90"/>
      <c r="H8" s="90"/>
      <c r="I8" s="91"/>
      <c r="J8" s="99"/>
    </row>
    <row r="9" spans="1:11" ht="18.75" customHeight="1" x14ac:dyDescent="0.2">
      <c r="A9" s="1" t="s">
        <v>29</v>
      </c>
      <c r="B9" s="5">
        <v>22609</v>
      </c>
      <c r="C9" s="3">
        <v>22111</v>
      </c>
      <c r="D9" s="3">
        <v>22364</v>
      </c>
      <c r="E9" s="3">
        <v>22042</v>
      </c>
      <c r="F9" s="4">
        <v>3906.01</v>
      </c>
      <c r="G9" s="55">
        <v>4480.09</v>
      </c>
      <c r="H9" s="30">
        <v>4910.6099999999997</v>
      </c>
      <c r="I9" s="30">
        <v>5233.8999999999996</v>
      </c>
      <c r="J9" s="50" t="s">
        <v>30</v>
      </c>
      <c r="K9" s="31"/>
    </row>
    <row r="10" spans="1:11" x14ac:dyDescent="0.2">
      <c r="A10" s="17" t="s">
        <v>31</v>
      </c>
      <c r="B10" s="15"/>
      <c r="C10" s="27"/>
      <c r="D10" s="27"/>
      <c r="E10" s="27"/>
      <c r="F10" s="32"/>
      <c r="G10" s="56"/>
      <c r="H10" s="33"/>
      <c r="I10" s="33"/>
      <c r="J10" s="43" t="s">
        <v>32</v>
      </c>
      <c r="K10" s="31"/>
    </row>
    <row r="11" spans="1:11" x14ac:dyDescent="0.2">
      <c r="A11" s="13" t="s">
        <v>19</v>
      </c>
      <c r="B11" s="15">
        <v>8953</v>
      </c>
      <c r="C11" s="27">
        <v>8462</v>
      </c>
      <c r="D11" s="27">
        <v>8256</v>
      </c>
      <c r="E11" s="27">
        <v>7840</v>
      </c>
      <c r="F11" s="32">
        <v>4153.6400000000003</v>
      </c>
      <c r="G11" s="32">
        <v>4551.12</v>
      </c>
      <c r="H11" s="34">
        <v>5066.07</v>
      </c>
      <c r="I11" s="34">
        <v>5319.62</v>
      </c>
      <c r="J11" s="45" t="s">
        <v>24</v>
      </c>
      <c r="K11" s="31"/>
    </row>
    <row r="12" spans="1:11" x14ac:dyDescent="0.2">
      <c r="A12" s="13" t="s">
        <v>20</v>
      </c>
      <c r="B12" s="15">
        <v>13609</v>
      </c>
      <c r="C12" s="27">
        <v>13602</v>
      </c>
      <c r="D12" s="27">
        <v>14062</v>
      </c>
      <c r="E12" s="27">
        <v>14156</v>
      </c>
      <c r="F12" s="32">
        <v>3734.81</v>
      </c>
      <c r="G12" s="32">
        <v>4429.1499999999996</v>
      </c>
      <c r="H12" s="34">
        <v>4812.2700000000004</v>
      </c>
      <c r="I12" s="34">
        <v>5179.7700000000004</v>
      </c>
      <c r="J12" s="45" t="s">
        <v>78</v>
      </c>
      <c r="K12" s="31"/>
    </row>
    <row r="13" spans="1:11" x14ac:dyDescent="0.2">
      <c r="A13" s="17" t="s">
        <v>21</v>
      </c>
      <c r="B13" s="15">
        <v>9415</v>
      </c>
      <c r="C13" s="27">
        <v>9460</v>
      </c>
      <c r="D13" s="27">
        <v>9919</v>
      </c>
      <c r="E13" s="27">
        <v>10062</v>
      </c>
      <c r="F13" s="32">
        <v>3772.55</v>
      </c>
      <c r="G13" s="32">
        <v>4501.63</v>
      </c>
      <c r="H13" s="34">
        <v>4863.33</v>
      </c>
      <c r="I13" s="34">
        <v>5246.11</v>
      </c>
      <c r="J13" s="44" t="s">
        <v>25</v>
      </c>
      <c r="K13" s="31"/>
    </row>
    <row r="14" spans="1:11" x14ac:dyDescent="0.2">
      <c r="A14" s="17" t="s">
        <v>22</v>
      </c>
      <c r="B14" s="15">
        <v>2915</v>
      </c>
      <c r="C14" s="27">
        <v>2907</v>
      </c>
      <c r="D14" s="27">
        <v>2917</v>
      </c>
      <c r="E14" s="27">
        <v>2959</v>
      </c>
      <c r="F14" s="32">
        <v>3245.16</v>
      </c>
      <c r="G14" s="32">
        <v>3935.83</v>
      </c>
      <c r="H14" s="34">
        <v>4376.74</v>
      </c>
      <c r="I14" s="34">
        <v>4632.93</v>
      </c>
      <c r="J14" s="44" t="s">
        <v>26</v>
      </c>
      <c r="K14" s="31"/>
    </row>
    <row r="15" spans="1:11" x14ac:dyDescent="0.2">
      <c r="A15" s="17" t="s">
        <v>23</v>
      </c>
      <c r="B15" s="15">
        <v>1279</v>
      </c>
      <c r="C15" s="27">
        <v>1235</v>
      </c>
      <c r="D15" s="27">
        <v>1226</v>
      </c>
      <c r="E15" s="27">
        <v>1135</v>
      </c>
      <c r="F15" s="32">
        <v>4573</v>
      </c>
      <c r="G15" s="32">
        <v>5035.2</v>
      </c>
      <c r="H15" s="34">
        <v>5435.39</v>
      </c>
      <c r="I15" s="34">
        <v>6017.28</v>
      </c>
      <c r="J15" s="44" t="s">
        <v>146</v>
      </c>
      <c r="K15" s="31"/>
    </row>
    <row r="16" spans="1:11" x14ac:dyDescent="0.2">
      <c r="A16" s="101" t="s">
        <v>142</v>
      </c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ht="15" customHeight="1" x14ac:dyDescent="0.2">
      <c r="A17" s="102" t="s">
        <v>143</v>
      </c>
      <c r="B17" s="102"/>
      <c r="C17" s="102"/>
      <c r="D17" s="102"/>
      <c r="E17" s="102"/>
      <c r="F17" s="102"/>
      <c r="G17" s="102"/>
      <c r="H17" s="102"/>
      <c r="I17" s="102"/>
      <c r="J17" s="102"/>
    </row>
    <row r="20" spans="1:10" x14ac:dyDescent="0.2">
      <c r="B20" s="35"/>
      <c r="C20" s="35"/>
      <c r="D20" s="35"/>
      <c r="E20" s="35"/>
    </row>
    <row r="21" spans="1:10" x14ac:dyDescent="0.2">
      <c r="B21" s="35"/>
      <c r="C21" s="35"/>
      <c r="D21" s="35"/>
      <c r="E21" s="35"/>
      <c r="F21" s="35"/>
      <c r="G21" s="35"/>
      <c r="H21" s="35"/>
      <c r="I21" s="35"/>
    </row>
  </sheetData>
  <mergeCells count="8">
    <mergeCell ref="A5:J5"/>
    <mergeCell ref="A6:J6"/>
    <mergeCell ref="A16:J16"/>
    <mergeCell ref="A17:J17"/>
    <mergeCell ref="A7:A8"/>
    <mergeCell ref="J7:J8"/>
    <mergeCell ref="B8:E8"/>
    <mergeCell ref="F8:I8"/>
  </mergeCells>
  <phoneticPr fontId="4" type="noConversion"/>
  <hyperlinks>
    <hyperlink ref="A1" location="'Spis tablic'!A1" display="POWRÓT/BACK"/>
  </hyperlinks>
  <pageMargins left="0.74803149606299213" right="0.74803149606299213" top="0.98425196850393704" bottom="0.98425196850393704" header="0.51181102362204722" footer="0.51181102362204722"/>
  <pageSetup paperSize="9" scale="60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Spis tablic</vt:lpstr>
      <vt:lpstr>Tabl. 1 (34)</vt:lpstr>
      <vt:lpstr>Tabl. 2 (35)</vt:lpstr>
      <vt:lpstr>Tabl. 3 (36)</vt:lpstr>
      <vt:lpstr>Tabl. 4 (37)</vt:lpstr>
      <vt:lpstr>Tabl. 5 (38)</vt:lpstr>
      <vt:lpstr>'Spis tablic'!Obszar_wydruku</vt:lpstr>
      <vt:lpstr>'Tabl. 1 (34)'!Obszar_wydruku</vt:lpstr>
      <vt:lpstr>'Tabl. 2 (35)'!Obszar_wydruku</vt:lpstr>
      <vt:lpstr>'Tabl. 3 (36)'!Obszar_wydruku</vt:lpstr>
      <vt:lpstr>'Tabl. 4 (37)'!Obszar_wydruku</vt:lpstr>
      <vt:lpstr>'Tabl. 5 (38)'!Obszar_wydruku</vt:lpstr>
    </vt:vector>
  </TitlesOfParts>
  <Company>US Warszawa, ARP Radom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Wojdyńska Magdalena</cp:lastModifiedBy>
  <cp:lastPrinted>2019-10-16T11:37:31Z</cp:lastPrinted>
  <dcterms:created xsi:type="dcterms:W3CDTF">2009-03-24T08:03:33Z</dcterms:created>
  <dcterms:modified xsi:type="dcterms:W3CDTF">2019-12-11T10:45:52Z</dcterms:modified>
</cp:coreProperties>
</file>